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NIT2º SEM 2016 bolsistas" sheetId="1" state="visible" r:id="rId2"/>
    <sheet name="MONIT2º SEM 2016 voluntarios" sheetId="2" state="visible" r:id="rId3"/>
    <sheet name="tabelas_selecao" sheetId="3" state="hidden" r:id="rId4"/>
  </sheets>
  <externalReferences>
    <externalReference r:id="rId5"/>
    <externalReference r:id="rId6"/>
  </externalReferences>
  <definedNames>
    <definedName function="false" hidden="false" name="ANO" vbProcedure="false">tabelas_selecao!$K$2:$K$9</definedName>
    <definedName function="false" hidden="false" name="b" vbProcedure="false">[1]tabelas_selecao!$E$2:$E$3</definedName>
    <definedName function="false" hidden="false" name="ba" vbProcedure="false">[1]tabelas_selecao!$I$2:$I$5</definedName>
    <definedName function="false" hidden="false" name="BOLSISTA" vbProcedure="false">tabelas_selecao!$E$2:$E$3</definedName>
    <definedName function="false" hidden="false" name="CURSO" vbProcedure="false">tabelas_selecao!$C$2:$C$35</definedName>
    <definedName function="false" hidden="false" name="D" vbProcedure="false">[1]tabelas_selecao!$I$2:$I$5</definedName>
    <definedName function="false" hidden="false" name="FACULDADE" vbProcedure="false">tabelas_selecao!$A$2:$A$12</definedName>
    <definedName function="false" hidden="false" name="MÊS" vbProcedure="false">tabelas_selecao!$M$2:$M$13</definedName>
    <definedName function="false" hidden="false" name="PROGRAMA" vbProcedure="false">tabelas_selecao!$I$2:$I$5</definedName>
    <definedName function="false" hidden="false" name="STATUS" vbProcedure="false">tabelas_selecao!$G$2:$G$4</definedName>
    <definedName function="false" hidden="false" name="t" vbProcedure="false">[2]tabelas_selecao!$C$2:$C$35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<sst xmlns="http://schemas.openxmlformats.org/spreadsheetml/2006/main" count="2567" uniqueCount="609">
  <si>
    <t xml:space="preserve">ANO_CONCESSÃO</t>
  </si>
  <si>
    <t xml:space="preserve">SEMESTRE_CONCESSÃO</t>
  </si>
  <si>
    <t xml:space="preserve">FACULDADE </t>
  </si>
  <si>
    <t xml:space="preserve">CURSO DO MONITOR</t>
  </si>
  <si>
    <t xml:space="preserve">NOME_ESTUDANTE</t>
  </si>
  <si>
    <t xml:space="preserve">DISCIPLINA</t>
  </si>
  <si>
    <t xml:space="preserve">CURSO SOLICITADO</t>
  </si>
  <si>
    <t xml:space="preserve">ORIENTADOR</t>
  </si>
  <si>
    <t xml:space="preserve">EDITAL/PROGRAD</t>
  </si>
  <si>
    <t xml:space="preserve">PROGRAMA</t>
  </si>
  <si>
    <t xml:space="preserve">BOLSISTA </t>
  </si>
  <si>
    <t xml:space="preserve">DATA_ÍNICIO</t>
  </si>
  <si>
    <t xml:space="preserve">DATA TÉRMINO</t>
  </si>
  <si>
    <t xml:space="preserve">STATUS</t>
  </si>
  <si>
    <t xml:space="preserve">DATA_DESLIGAMENTO</t>
  </si>
  <si>
    <t xml:space="preserve">ENTREGOU O RELATÓRIO FINAL?</t>
  </si>
  <si>
    <t xml:space="preserve">OBSERVAÇÕES</t>
  </si>
  <si>
    <t xml:space="preserve">DIAS</t>
  </si>
  <si>
    <t xml:space="preserve">semanas</t>
  </si>
  <si>
    <t xml:space="preserve">Nº DE HORAS </t>
  </si>
  <si>
    <t xml:space="preserve">Nº DE HORAS CERTIFICADO</t>
  </si>
  <si>
    <t xml:space="preserve">FAEN</t>
  </si>
  <si>
    <t xml:space="preserve">ENGENHARIA DE ENERGIA</t>
  </si>
  <si>
    <t xml:space="preserve">GABRIELA PETERSON VARGAS</t>
  </si>
  <si>
    <t xml:space="preserve">MECÂNICA DOS FLUÍDOS I</t>
  </si>
  <si>
    <t xml:space="preserve">EDUARDO MANFREDINI FERREIRA</t>
  </si>
  <si>
    <t xml:space="preserve">11/2016</t>
  </si>
  <si>
    <t xml:space="preserve">MONITORIA</t>
  </si>
  <si>
    <t xml:space="preserve">SIM</t>
  </si>
  <si>
    <t xml:space="preserve">CONCLUIDO</t>
  </si>
  <si>
    <t xml:space="preserve">FACET</t>
  </si>
  <si>
    <t xml:space="preserve">ENGENHARIA DE COMPUTAÇÃO</t>
  </si>
  <si>
    <t xml:space="preserve">CAIO HENRIQUE ARTEMAN AMES</t>
  </si>
  <si>
    <t xml:space="preserve">ALGORTIMOS E ESTRUTURAS DE DADOS I</t>
  </si>
  <si>
    <t xml:space="preserve">SISTEMAS DE INFORMAÇÃO</t>
  </si>
  <si>
    <t xml:space="preserve">VALGUIMA VICTORIA VIANA AGUIAR ODAKURA</t>
  </si>
  <si>
    <t xml:space="preserve">TAINARA REGINA CERUTTI TORRES</t>
  </si>
  <si>
    <t xml:space="preserve">TRANSFERÊNCIA DE CALOR I</t>
  </si>
  <si>
    <t xml:space="preserve">ENGENHARIA MECÂNICA</t>
  </si>
  <si>
    <t xml:space="preserve">MARIA FERNANDA COSTA DE MELO</t>
  </si>
  <si>
    <t xml:space="preserve">CALCULO DIFERENCIAL E INTEGRAL II</t>
  </si>
  <si>
    <t xml:space="preserve">ADRIANA DE FÁTIMA VILELA BISCARO</t>
  </si>
  <si>
    <t xml:space="preserve">FCA</t>
  </si>
  <si>
    <t xml:space="preserve">ZOOTECNIA</t>
  </si>
  <si>
    <t xml:space="preserve">MURILO AZEVEDO NUNES</t>
  </si>
  <si>
    <t xml:space="preserve">ANATOMIA ANIMAL</t>
  </si>
  <si>
    <t xml:space="preserve">FABIANA CAVICHIOLO</t>
  </si>
  <si>
    <t xml:space="preserve">FACE</t>
  </si>
  <si>
    <t xml:space="preserve">CIÊNCIAS CONTÁBEIS</t>
  </si>
  <si>
    <t xml:space="preserve">LAIANE DA CUNHA SANCHES</t>
  </si>
  <si>
    <t xml:space="preserve">CONTABILIDADE SOCIETÁRIA</t>
  </si>
  <si>
    <t xml:space="preserve">CRISTIANE MALLMANN HUPPES</t>
  </si>
  <si>
    <t xml:space="preserve">ENGENHARIA DE PRODUÇÃO</t>
  </si>
  <si>
    <t xml:space="preserve">MARCOS MEURER DA SILVA</t>
  </si>
  <si>
    <t xml:space="preserve">PROBABILIDADE E ESTATÍSTICA</t>
  </si>
  <si>
    <t xml:space="preserve">AGRONOMIA</t>
  </si>
  <si>
    <t xml:space="preserve">LUCIANO ANTONIO DE OLIVEIRA</t>
  </si>
  <si>
    <t xml:space="preserve">QUÍMICA</t>
  </si>
  <si>
    <t xml:space="preserve">ADRIELLI TÁBATA SOBRAL</t>
  </si>
  <si>
    <t xml:space="preserve">QUÍMICA ANALÍTICA INSTRUMENTAL</t>
  </si>
  <si>
    <t xml:space="preserve">QUÍMICA LICENCIATURA</t>
  </si>
  <si>
    <t xml:space="preserve">TIAGO ANDRÉ DENCK COLMAN</t>
  </si>
  <si>
    <t xml:space="preserve">KATIA EMIKO GUIMA MENEZES</t>
  </si>
  <si>
    <t xml:space="preserve">FÍSICO QUÍMICA I</t>
  </si>
  <si>
    <t xml:space="preserve">QUIMICA B/L</t>
  </si>
  <si>
    <t xml:space="preserve">CAUÊ ALVES MARTINS</t>
  </si>
  <si>
    <t xml:space="preserve">DESLIGADO</t>
  </si>
  <si>
    <t xml:space="preserve">contemplada com bolsa PIBIC</t>
  </si>
  <si>
    <t xml:space="preserve">LAURO KENJI OSHIRO BRASILIO DE ARAUJO</t>
  </si>
  <si>
    <t xml:space="preserve">CÁLCULO I</t>
  </si>
  <si>
    <t xml:space="preserve">CIÊNCIAS ECONÔMICAS</t>
  </si>
  <si>
    <t xml:space="preserve">EDMIR TERRA</t>
  </si>
  <si>
    <t xml:space="preserve">ANDRÉ CÂMARA OTECHAR SANCHES</t>
  </si>
  <si>
    <t xml:space="preserve">LABORATÓRIO DE PROGRAMAÇÃO II</t>
  </si>
  <si>
    <t xml:space="preserve">ADAILTON JOSÉ ALVES DA CRUZ</t>
  </si>
  <si>
    <t xml:space="preserve">VITOR GUSTAVO OLIVEIRA DE CARVALHO</t>
  </si>
  <si>
    <t xml:space="preserve">ENGENHARIA ECONÔMICA</t>
  </si>
  <si>
    <t xml:space="preserve">WALTER ROBERTO HERNANDEZ VERGARA</t>
  </si>
  <si>
    <t xml:space="preserve">VICTOR ALEXANDRE PEREIRA FREITAS</t>
  </si>
  <si>
    <t xml:space="preserve">ADRIANO DE OLIVEIRA BARBOSA</t>
  </si>
  <si>
    <t xml:space="preserve">ENGENHARIA DE ALIMENTOS</t>
  </si>
  <si>
    <t xml:space="preserve">CARMEM CAROLINA ORTEGA AQUINO</t>
  </si>
  <si>
    <t xml:space="preserve">FUNDAMENTOS DE CIÊNCIA E TECNOLOGIA DE MATERIAIS</t>
  </si>
  <si>
    <t xml:space="preserve">WILLIAM RENZO CORTEZ VEJA</t>
  </si>
  <si>
    <t xml:space="preserve">ENGENHARIA CIVIL</t>
  </si>
  <si>
    <t xml:space="preserve">RAYSSA RENOVATO DOS REIS</t>
  </si>
  <si>
    <t xml:space="preserve">MECÂNICA DOS FLÚIDOS I</t>
  </si>
  <si>
    <t xml:space="preserve">LILIANE RODRIGUES CONGRO DA ROCHA</t>
  </si>
  <si>
    <t xml:space="preserve">LUCCAS MONTEIRO DE OLIVEIRA REIS</t>
  </si>
  <si>
    <t xml:space="preserve">CÁLCULO NUMÉRICO</t>
  </si>
  <si>
    <t xml:space="preserve">BRUNO HENRIQUE TORRES</t>
  </si>
  <si>
    <t xml:space="preserve">ROBERTO HARUO HONDA JUNIOR</t>
  </si>
  <si>
    <t xml:space="preserve">LABORATÓRIO DE PROGRAMAÇÃO I</t>
  </si>
  <si>
    <t xml:space="preserve">GABRIELA DA SILVA ALENCAR</t>
  </si>
  <si>
    <t xml:space="preserve">OPERAÇÕES UNITÁRIAS I</t>
  </si>
  <si>
    <t xml:space="preserve">RAQUEL MANOZZO GALANTE</t>
  </si>
  <si>
    <t xml:space="preserve">FCS</t>
  </si>
  <si>
    <t xml:space="preserve">NUTRIÇÃO</t>
  </si>
  <si>
    <t xml:space="preserve">JENIFER DA SILVA</t>
  </si>
  <si>
    <t xml:space="preserve">BIOQUÍMICA</t>
  </si>
  <si>
    <t xml:space="preserve">VIRGINIA DEMARCHI KAPPEL TRICHEZ</t>
  </si>
  <si>
    <t xml:space="preserve">BRUNA MARTINHAGO</t>
  </si>
  <si>
    <t xml:space="preserve">BIOQUÍMICA DE ALIMENTOS</t>
  </si>
  <si>
    <t xml:space="preserve">CAROLINE PEREIRA MOURA ARANHA</t>
  </si>
  <si>
    <t xml:space="preserve">JOSUÂ JESUINO DE BARROS</t>
  </si>
  <si>
    <t xml:space="preserve">REATIVIDADE DE COMPOSTOS ORGÂNICOS</t>
  </si>
  <si>
    <t xml:space="preserve">ROZZANA MARQUES MUZZI</t>
  </si>
  <si>
    <t xml:space="preserve">LUIZ AUGUSTO DIAS DO NASCIMENTO</t>
  </si>
  <si>
    <t xml:space="preserve">ENGENHARIA DE AQUICULTURA</t>
  </si>
  <si>
    <t xml:space="preserve">IRENE MAGALHÃES CRAVEIRO</t>
  </si>
  <si>
    <t xml:space="preserve">POLIANA DA SILVA SENA</t>
  </si>
  <si>
    <t xml:space="preserve">QUÍMICA ANALÍTICA APLICADA</t>
  </si>
  <si>
    <t xml:space="preserve">BIOTECNOLOGIA</t>
  </si>
  <si>
    <t xml:space="preserve">ANA GABRIELE GOMES LATTA</t>
  </si>
  <si>
    <t xml:space="preserve">ESTATÍCA DOS CORPOS RÍGIDOS</t>
  </si>
  <si>
    <t xml:space="preserve">MARCUS V M VARANIS</t>
  </si>
  <si>
    <t xml:space="preserve">PATRICIA REGINA TERÇO LEITE</t>
  </si>
  <si>
    <t xml:space="preserve">PATOLOGIA DA NUTRIÇÃO E DIETOTERAPIA II</t>
  </si>
  <si>
    <t xml:space="preserve">MARIA CRISTINA CORRÊA DE SOUZA</t>
  </si>
  <si>
    <t xml:space="preserve">FCBA</t>
  </si>
  <si>
    <t xml:space="preserve">CIÊNCIAS BIOLÓGICAS</t>
  </si>
  <si>
    <t xml:space="preserve">ALLANA BUBANS</t>
  </si>
  <si>
    <t xml:space="preserve">HISTOLOGIA BÁSICA</t>
  </si>
  <si>
    <t xml:space="preserve">FÁTIMA CRISTINA DE LAZARI MANENTE BALESTIERI</t>
  </si>
  <si>
    <t xml:space="preserve">ERIC VALERO CARVALHO DA SILVA</t>
  </si>
  <si>
    <t xml:space="preserve">FÍSICA I</t>
  </si>
  <si>
    <t xml:space="preserve">FÍSICA</t>
  </si>
  <si>
    <t xml:space="preserve">FÁBIO ALENCAR DOS SANTOS</t>
  </si>
  <si>
    <t xml:space="preserve">KELLY PADILHA FOLETTO</t>
  </si>
  <si>
    <t xml:space="preserve">FENÔMENOS DE TRANSPORTE II</t>
  </si>
  <si>
    <t xml:space="preserve">SUELI MARIA OHATA</t>
  </si>
  <si>
    <t xml:space="preserve">MEDICINA</t>
  </si>
  <si>
    <t xml:space="preserve">JOÃO VITOR DA SILVA DE JESUS</t>
  </si>
  <si>
    <t xml:space="preserve">TECIDOS II</t>
  </si>
  <si>
    <t xml:space="preserve">ARIANY CARVALHO DOS SANTOS</t>
  </si>
  <si>
    <t xml:space="preserve">FCH</t>
  </si>
  <si>
    <t xml:space="preserve">CIÊNCIAS SOCIAIS</t>
  </si>
  <si>
    <t xml:space="preserve">RICARDO COLOMBO GALLINA</t>
  </si>
  <si>
    <t xml:space="preserve">POLÍTICA CLASSICA</t>
  </si>
  <si>
    <t xml:space="preserve">DAVIDE GIACOBBO SCAVO</t>
  </si>
  <si>
    <t xml:space="preserve">TAINARA ACOSTA MELLO</t>
  </si>
  <si>
    <t xml:space="preserve">FUNDAMENTOS DE ENGENHARIA</t>
  </si>
  <si>
    <t xml:space="preserve">LEANDRO OSMAR WERLE</t>
  </si>
  <si>
    <t xml:space="preserve">ELAINE FLORINDA RODRIGUES DE OLIVEIRA</t>
  </si>
  <si>
    <t xml:space="preserve">ANÁLISE DE ALIMENTOS I</t>
  </si>
  <si>
    <t xml:space="preserve">ELIANA JANET SANJINEZ ARGANDOÑA</t>
  </si>
  <si>
    <t xml:space="preserve">MATEMÁTICA</t>
  </si>
  <si>
    <t xml:space="preserve">MARCELLO HENRIQUE DE ALMEIDA</t>
  </si>
  <si>
    <t xml:space="preserve">RODRIGO MALTA MEURER</t>
  </si>
  <si>
    <t xml:space="preserve">CONTABILIDADE DE CUSTOS</t>
  </si>
  <si>
    <t xml:space="preserve">ANTONIO CARLOS VAZ LOPES</t>
  </si>
  <si>
    <t xml:space="preserve">tornou-se bolsista</t>
  </si>
  <si>
    <t xml:space="preserve">FERNANDO TAKESHI FUKUOKA</t>
  </si>
  <si>
    <t xml:space="preserve">DESENHO TÉCNICO DE MÁQUINAS E MECANISMOS</t>
  </si>
  <si>
    <t xml:space="preserve">RAFAEL FERREIRA GREGOLIN</t>
  </si>
  <si>
    <t xml:space="preserve">OLAVO TORRES ROSSO</t>
  </si>
  <si>
    <t xml:space="preserve">QUÍMICA GERAL II</t>
  </si>
  <si>
    <t xml:space="preserve">IVAN RAMIRES</t>
  </si>
  <si>
    <t xml:space="preserve">GABRIELA SARTI FIGUEIREDO</t>
  </si>
  <si>
    <t xml:space="preserve">MATERIAIS DE CONSTRUÇÃO CIVIL I</t>
  </si>
  <si>
    <t xml:space="preserve">CHRISTIAN SOUZA BARBOZA</t>
  </si>
  <si>
    <t xml:space="preserve">MARINA SERRALHA ARAÚJO</t>
  </si>
  <si>
    <t xml:space="preserve">DIETÉTICA</t>
  </si>
  <si>
    <t xml:space="preserve">LÍVIA GUSSONI BASILE</t>
  </si>
  <si>
    <t xml:space="preserve">MATHEUS FRANZOTTI ROZZA</t>
  </si>
  <si>
    <t xml:space="preserve">CIRCUITOS ELÉTRICOS</t>
  </si>
  <si>
    <t xml:space="preserve">EDUARDO MIRKO VALENZUELA TURDERA</t>
  </si>
  <si>
    <t xml:space="preserve">LUCAS YASUTOSHI NEGRETE BOMURA</t>
  </si>
  <si>
    <t xml:space="preserve">FÍSICA II</t>
  </si>
  <si>
    <t xml:space="preserve">GIOVANI MANZEPPI FACCIN</t>
  </si>
  <si>
    <t xml:space="preserve">MILTON HENRIQUE REZENDE DE OLIVEIRA</t>
  </si>
  <si>
    <t xml:space="preserve">FISIOLOGIA VEGETAL</t>
  </si>
  <si>
    <t xml:space="preserve">CLAÚDIA ROBERTA DAMIANI</t>
  </si>
  <si>
    <t xml:space="preserve">PEDRO HENRIQUE BARBOSA NOVAIS</t>
  </si>
  <si>
    <t xml:space="preserve">REPRESENTAÇÃO GRÁFICA PARA A ENGENHARIA</t>
  </si>
  <si>
    <t xml:space="preserve">AUREO CEZAR DE LIMA</t>
  </si>
  <si>
    <t xml:space="preserve">HISTÓRIA</t>
  </si>
  <si>
    <t xml:space="preserve">GESLIANE SARA VIEIRA CHAVES</t>
  </si>
  <si>
    <t xml:space="preserve">INTRODUÇÃO À CIÊNCIA GEOGRÁFICA</t>
  </si>
  <si>
    <t xml:space="preserve">GEOGRAFIA</t>
  </si>
  <si>
    <t xml:space="preserve">ALEXANDRE BERGAMIN VIEIRA</t>
  </si>
  <si>
    <t xml:space="preserve">FADIR</t>
  </si>
  <si>
    <t xml:space="preserve">RELAÇÕES INTERNACIONAIS</t>
  </si>
  <si>
    <t xml:space="preserve">ANTÔNIO JOSÉ LORENZZI NETO</t>
  </si>
  <si>
    <t xml:space="preserve">TEORIA DAS RELAÇÕES INTERNACIONAIS II</t>
  </si>
  <si>
    <t xml:space="preserve">BRUNO BOTI BERNARDI</t>
  </si>
  <si>
    <t xml:space="preserve">PAULO HENRIQUE TELES COCA</t>
  </si>
  <si>
    <t xml:space="preserve">RESISTÊNCIA DOS MATERIAIS I</t>
  </si>
  <si>
    <t xml:space="preserve">CLIVALDO DE OLIVEIRA</t>
  </si>
  <si>
    <t xml:space="preserve">LUAN RAMOS DA SILVA</t>
  </si>
  <si>
    <t xml:space="preserve">INTRODUÇÃO A BROMATOLOGIA</t>
  </si>
  <si>
    <t xml:space="preserve">SILVIA MARIA MARTELLI</t>
  </si>
  <si>
    <t xml:space="preserve">DANIELA DE OLIVEIRA MARQUES</t>
  </si>
  <si>
    <t xml:space="preserve">OFICINA DE TECNOLOGIA MECÂNICA</t>
  </si>
  <si>
    <t xml:space="preserve">MAYARA CRUZ DA SILVA</t>
  </si>
  <si>
    <t xml:space="preserve">TEORIA MICROECONOMICA II</t>
  </si>
  <si>
    <t xml:space="preserve">JONATHAN GONÇALVES DA SILVA</t>
  </si>
  <si>
    <t xml:space="preserve">sim</t>
  </si>
  <si>
    <t xml:space="preserve">LEONARDO DE LIMA COSTA</t>
  </si>
  <si>
    <t xml:space="preserve">PATOLOGIA HUMANA I</t>
  </si>
  <si>
    <t xml:space="preserve">SARA SANTOS BERNARDES</t>
  </si>
  <si>
    <t xml:space="preserve">contemplado com bolsa permanencia</t>
  </si>
  <si>
    <t xml:space="preserve">CAMILA BETELLI CARDOSO ALVES</t>
  </si>
  <si>
    <t xml:space="preserve">PATOLOGIA HUMANA II</t>
  </si>
  <si>
    <t xml:space="preserve">ISABELLE SERAFIM MONTE</t>
  </si>
  <si>
    <t xml:space="preserve">TECIDOS I</t>
  </si>
  <si>
    <t xml:space="preserve">ROOSEVELT ISAIAS CARVALHO SOUZA</t>
  </si>
  <si>
    <t xml:space="preserve">FRANCIELLY GONÇALVES DE SOUZA</t>
  </si>
  <si>
    <t xml:space="preserve">NUTRIÇÃO E DIETÉTICA DA CRIANÇA E DO ADOLESCENTE</t>
  </si>
  <si>
    <t xml:space="preserve">EMILIA ALONSO BALTHAZAR</t>
  </si>
  <si>
    <t xml:space="preserve">KAIO MANZANO VIEGAS</t>
  </si>
  <si>
    <t xml:space="preserve">RESISTÊNCIA DE MATERIAIS</t>
  </si>
  <si>
    <t xml:space="preserve">ANDRE FELIPE APARECIDO DE MELLO</t>
  </si>
  <si>
    <t xml:space="preserve">LUIZ ANTONIO ASSIS LIMA</t>
  </si>
  <si>
    <t xml:space="preserve">INTRODUÇÃO A METODOLOGIA CIENTÍFICA</t>
  </si>
  <si>
    <t xml:space="preserve">LIVIA MARIA CHAMMA DAVIDE</t>
  </si>
  <si>
    <t xml:space="preserve">FAED</t>
  </si>
  <si>
    <t xml:space="preserve">EDUCAÇÃO FÍSICA</t>
  </si>
  <si>
    <t xml:space="preserve">OTÁVIO HENRIQUE RODRIGUES DOS SANTOS</t>
  </si>
  <si>
    <t xml:space="preserve">ORGANIZAÇÃO DOS EVENTOS ESPORTIVOS</t>
  </si>
  <si>
    <t xml:space="preserve">JOSIANE FUJISAWA DE FREITAS</t>
  </si>
  <si>
    <t xml:space="preserve">FABRICIO CARNEIRO DE SOUZA</t>
  </si>
  <si>
    <t xml:space="preserve">PRODUÇÃO DE PEIXES ORNAMENTAIS</t>
  </si>
  <si>
    <t xml:space="preserve">GUILHERME TADRA WALDMANN</t>
  </si>
  <si>
    <t xml:space="preserve">ELEMENTOS DE MÁQUINA</t>
  </si>
  <si>
    <t xml:space="preserve">ANTONIO CARLOS CAETANO DE SOUZA</t>
  </si>
  <si>
    <t xml:space="preserve">MARIANA DOS SANTOS FAGUNDES</t>
  </si>
  <si>
    <t xml:space="preserve">TECNOLOGIA DE TRANSFORMAÇÃO DA BIOMASSA</t>
  </si>
  <si>
    <t xml:space="preserve">JOSÉ EMANUEL DA SILVA MARTIEL</t>
  </si>
  <si>
    <t xml:space="preserve">FISICA III</t>
  </si>
  <si>
    <t xml:space="preserve">JENNIFFER INES DI SILVA BONZI</t>
  </si>
  <si>
    <t xml:space="preserve">FENOMENOS DE TRANSPORTE</t>
  </si>
  <si>
    <t xml:space="preserve">ENGENHARIA AGRÍCOLA</t>
  </si>
  <si>
    <t xml:space="preserve">FACALE</t>
  </si>
  <si>
    <t xml:space="preserve">ARTES CÊNICAS</t>
  </si>
  <si>
    <t xml:space="preserve">GUSTAVO STAFUZZA FIDELIS</t>
  </si>
  <si>
    <t xml:space="preserve">ATUAÇÃO II</t>
  </si>
  <si>
    <t xml:space="preserve">MARIA REGINA TOCCHETTO DE OLIVEIRA</t>
  </si>
  <si>
    <t xml:space="preserve">GABRIELLA BOM RIBEIRO</t>
  </si>
  <si>
    <t xml:space="preserve">ECOSSISTEMAS MARITIMOS</t>
  </si>
  <si>
    <t xml:space="preserve">DANIELE MENEZES ALBUQUERQUE</t>
  </si>
  <si>
    <t xml:space="preserve">GUILHERME DE OLIVEIRA FEITOSA</t>
  </si>
  <si>
    <t xml:space="preserve">BIOQUIMICA</t>
  </si>
  <si>
    <t xml:space="preserve">NELSON CARVALHO FARIAS JUNIOR</t>
  </si>
  <si>
    <t xml:space="preserve">PSICOLOGIA</t>
  </si>
  <si>
    <t xml:space="preserve">THAIS BORGES LUNA</t>
  </si>
  <si>
    <t xml:space="preserve">MÉTODOS QUALITATIVOS EM PSICOLOGIA</t>
  </si>
  <si>
    <t xml:space="preserve">GABRIELA RIEVERES BORGES DE ANDRADE</t>
  </si>
  <si>
    <t xml:space="preserve">IZABELA AZEVEDO VASCONCELOS</t>
  </si>
  <si>
    <t xml:space="preserve">TÉCNICA DIETÉTICA I</t>
  </si>
  <si>
    <t xml:space="preserve">CLAUDIA GONÇAVES DE LIMA</t>
  </si>
  <si>
    <t xml:space="preserve">ENGENHARIA AGRICOLA</t>
  </si>
  <si>
    <t xml:space="preserve">JOSÉ ROBERTO GALVÃO</t>
  </si>
  <si>
    <t xml:space="preserve">HIDRÁULICA</t>
  </si>
  <si>
    <t xml:space="preserve">ALEXSANDRO CLAUDIO DOS SANTOS ALMEIDA</t>
  </si>
  <si>
    <t xml:space="preserve">Contemplado com bolsa PIBIC</t>
  </si>
  <si>
    <t xml:space="preserve">QUÍMICA BACHERALADO</t>
  </si>
  <si>
    <t xml:space="preserve">MARCOS BERNAZZOLLI DE ASSIS</t>
  </si>
  <si>
    <t xml:space="preserve">QUIMICA GERAL EXPERIMENTAL II</t>
  </si>
  <si>
    <t xml:space="preserve">QUIMICA BACHARELADO</t>
  </si>
  <si>
    <t xml:space="preserve">DAIANE ROMAN</t>
  </si>
  <si>
    <t xml:space="preserve">VICTÓRIA MARIA DA SILVA DE MOURA</t>
  </si>
  <si>
    <t xml:space="preserve">MÁQUINAS E EQUIPAMENTOS TÉRMICOS</t>
  </si>
  <si>
    <t xml:space="preserve">RAMÓN EDUARDO PEREIRA SILVA</t>
  </si>
  <si>
    <t xml:space="preserve">ANDRÉ FRANCISCO DOS SANTOS ROTELA</t>
  </si>
  <si>
    <t xml:space="preserve">GEOGRAFIA ECONÔMICA</t>
  </si>
  <si>
    <t xml:space="preserve">NADINE ESCARMANHANI PADOVAN BRANQUINHO</t>
  </si>
  <si>
    <t xml:space="preserve">CAROLINA MIEKO MURAKAMI</t>
  </si>
  <si>
    <t xml:space="preserve">LABORATÓRIO DE ENGENHARIA</t>
  </si>
  <si>
    <t xml:space="preserve">DAIANY PEREIRA RIBEIRO SOUZA PENZO</t>
  </si>
  <si>
    <t xml:space="preserve">PSICOPATOLOGIA DA VIDA ADULTA</t>
  </si>
  <si>
    <t xml:space="preserve">CONRADO NEVES SATHER</t>
  </si>
  <si>
    <t xml:space="preserve">KATHLEEN ADRIELE RODRIGUES DA CUNHA CONSTANTE</t>
  </si>
  <si>
    <t xml:space="preserve">MICROBIOLOGIA</t>
  </si>
  <si>
    <t xml:space="preserve">GESTÃO AMBIENTAL</t>
  </si>
  <si>
    <t xml:space="preserve">GISELE JANE DE JESUS</t>
  </si>
  <si>
    <t xml:space="preserve">BRUNO ROBERTO LUCENA</t>
  </si>
  <si>
    <t xml:space="preserve">HISTÓRIA DO BRASIL IV</t>
  </si>
  <si>
    <t xml:space="preserve">EUDES FERNANDO LEITE</t>
  </si>
  <si>
    <t xml:space="preserve">PRISCILA FLEITAS MORAES</t>
  </si>
  <si>
    <t xml:space="preserve">QUIMICA INORGÂNICA II</t>
  </si>
  <si>
    <t xml:space="preserve">ELIANDRO FAORO</t>
  </si>
  <si>
    <t xml:space="preserve">JESSICA AQUINO MENDES</t>
  </si>
  <si>
    <t xml:space="preserve">FUNDAMENTOS DA QUIMICA ORGÂNICA</t>
  </si>
  <si>
    <t xml:space="preserve">LEONARDO RIBEIRO MARTINS</t>
  </si>
  <si>
    <t xml:space="preserve">ANDREZA DE PAULA GARBIN</t>
  </si>
  <si>
    <t xml:space="preserve">SISTEMAS DE QUALIDADE</t>
  </si>
  <si>
    <t xml:space="preserve">MARICY RAQUEL LINDENBAH BONFA</t>
  </si>
  <si>
    <t xml:space="preserve">MATHEUS BRAGA GOMES</t>
  </si>
  <si>
    <t xml:space="preserve">RESISTENCIA DE MATERIAIS I</t>
  </si>
  <si>
    <t xml:space="preserve">RODRIGO BORGES SANTOS</t>
  </si>
  <si>
    <t xml:space="preserve">LETÍCIA SIQUEIRA ABATTI</t>
  </si>
  <si>
    <t xml:space="preserve">EDUCAÇÃO ALIMENTAR E NUTRICIONAL</t>
  </si>
  <si>
    <t xml:space="preserve">RITA DE CASSIA BERTOLO MARTINS</t>
  </si>
  <si>
    <t xml:space="preserve">GILMAR GABRIEL DE SOUZA</t>
  </si>
  <si>
    <t xml:space="preserve">FORRAGICULTURA</t>
  </si>
  <si>
    <t xml:space="preserve">ALZIRA GABRIELA DA SILVA PAUSE</t>
  </si>
  <si>
    <t xml:space="preserve">JULIA DUARTE MACHADO</t>
  </si>
  <si>
    <t xml:space="preserve">ADMINISTRAÇÃO DA CONSTRUÇÃO CIVIL</t>
  </si>
  <si>
    <t xml:space="preserve">MAGNO OLACIR DE OLIVEIRA PEDROSO</t>
  </si>
  <si>
    <t xml:space="preserve">CARTOGRAFIA</t>
  </si>
  <si>
    <t xml:space="preserve">ADEIR ARCHANJO DA MOTA</t>
  </si>
  <si>
    <t xml:space="preserve">GILBERTO ALVES DE ASSIS JUNIOR</t>
  </si>
  <si>
    <t xml:space="preserve">CARTOGRAFIA TEMÁTICA</t>
  </si>
  <si>
    <t xml:space="preserve">DIEGO CORREA DA SILVA</t>
  </si>
  <si>
    <t xml:space="preserve">GEOGRAFIA DA POPULAÇÃO</t>
  </si>
  <si>
    <t xml:space="preserve">CLAUDIA MARQUES ROMA</t>
  </si>
  <si>
    <t xml:space="preserve">CANCELADO</t>
  </si>
  <si>
    <t xml:space="preserve">DESLIGADO EM 27/01/2017, IS SERA TORNADA SEM EFEITO</t>
  </si>
  <si>
    <t xml:space="preserve">ANA CAROLINE SOUSA CAMPOS</t>
  </si>
  <si>
    <t xml:space="preserve">IMPLANTAÇÃO, CONDUÇÃO E ANÁLISE DE EXPERIMENTOS AGROPECUÁRIOS</t>
  </si>
  <si>
    <t xml:space="preserve">TALITA RAQUEL CARAMASCHI DOS SANTOS</t>
  </si>
  <si>
    <t xml:space="preserve">ENCENAÇÃO II</t>
  </si>
  <si>
    <t xml:space="preserve">MARCOS MACHADO CHAVES</t>
  </si>
  <si>
    <t xml:space="preserve">VITOR MANUEL ORTIZ</t>
  </si>
  <si>
    <t xml:space="preserve">METODOLOGIA DE PESQUISA EM RELAÇÕES INTERNACIONAIS</t>
  </si>
  <si>
    <t xml:space="preserve">MATHEUS DE CARVALHO HERNANDEZ</t>
  </si>
  <si>
    <t xml:space="preserve">LUCAS SHUITI BRAGA MOTOMIA</t>
  </si>
  <si>
    <t xml:space="preserve">FARMACOLOGIA HUMANA II</t>
  </si>
  <si>
    <t xml:space="preserve">CANDIDA A. LEITE KASSUYA</t>
  </si>
  <si>
    <t xml:space="preserve">QUIMICA GERAL II</t>
  </si>
  <si>
    <t xml:space="preserve">CIÊNCIAS BIOLÓGICAS BACH</t>
  </si>
  <si>
    <t xml:space="preserve">AMANDA ZANESCO CRIVELARO</t>
  </si>
  <si>
    <t xml:space="preserve">ZOOLOGIA</t>
  </si>
  <si>
    <t xml:space="preserve">ANDERSON FERREIRA</t>
  </si>
  <si>
    <t xml:space="preserve">DIREITO</t>
  </si>
  <si>
    <t xml:space="preserve">GABRIEL DOURADO ROCHA</t>
  </si>
  <si>
    <t xml:space="preserve">DIREITO CONSTITUCIONAL III</t>
  </si>
  <si>
    <t xml:space="preserve">GASSEN ZAKI GEBARA</t>
  </si>
  <si>
    <t xml:space="preserve">LUIS MIGUEL ROA FLORENTIN</t>
  </si>
  <si>
    <t xml:space="preserve">DIREITO CIVIL III</t>
  </si>
  <si>
    <t xml:space="preserve">ARTHUR PINHEIRO DE AZEVEDP BANZATTO</t>
  </si>
  <si>
    <t xml:space="preserve">JULIA POUSO DE ALMEIDA SESSO</t>
  </si>
  <si>
    <t xml:space="preserve">COMBUSTÃO E COMBUSTÍVEIS</t>
  </si>
  <si>
    <t xml:space="preserve">OMAR SEYE</t>
  </si>
  <si>
    <t xml:space="preserve">MARIANA RODRIGUES ZAMPROGNA</t>
  </si>
  <si>
    <t xml:space="preserve">DIREITO PENAL I</t>
  </si>
  <si>
    <t xml:space="preserve">EVERTON GOMES CORREA</t>
  </si>
  <si>
    <t xml:space="preserve">KARINA BATISTA DE ARAUJO</t>
  </si>
  <si>
    <t xml:space="preserve">POLÍTICA EXTERNA BRASILEIRA I</t>
  </si>
  <si>
    <t xml:space="preserve">TOMAZ ESPÓSITO NETO</t>
  </si>
  <si>
    <t xml:space="preserve">ALINE SOARES DA SILVA</t>
  </si>
  <si>
    <t xml:space="preserve">CRIMINOLOGIA E TEORIAS DA PERSONALIDADE</t>
  </si>
  <si>
    <t xml:space="preserve">GUSTAVO DE SOUZA PREUSSLER</t>
  </si>
  <si>
    <t xml:space="preserve">ALINE APARECIDA MACEDO MARQUES</t>
  </si>
  <si>
    <t xml:space="preserve">AVALIAÇÃO NUTRICIONAL II</t>
  </si>
  <si>
    <t xml:space="preserve">ANDREA PEREIRA VICENTINI</t>
  </si>
  <si>
    <t xml:space="preserve">MAÍRA SALGUEIRO FREIRE</t>
  </si>
  <si>
    <t xml:space="preserve">DIREITO CIVIL I</t>
  </si>
  <si>
    <t xml:space="preserve">BRUNO ALEXANDRE RUMIATTO</t>
  </si>
  <si>
    <t xml:space="preserve">MATHEUS VIEIRA MACHADO</t>
  </si>
  <si>
    <t xml:space="preserve">ECONOMIAS REGIONAIS, ARRANJOS PRODUTIVOS E MERCADOS</t>
  </si>
  <si>
    <t xml:space="preserve">ROBERTO MAURO DA SILVA FERNANDES</t>
  </si>
  <si>
    <t xml:space="preserve">THAELIZE EVANGELISTA DE SOUZA</t>
  </si>
  <si>
    <t xml:space="preserve">PSICOLOGIA APLICADA À EDUCAÇÃO ESPECIAL</t>
  </si>
  <si>
    <t xml:space="preserve">DENISE MESQUITA DE MELO ALMEIDA</t>
  </si>
  <si>
    <t xml:space="preserve">RODNEY ORIBES DA SILVA JÚNIOR</t>
  </si>
  <si>
    <t xml:space="preserve">PROJETOS INDUSTRIAIS II</t>
  </si>
  <si>
    <t xml:space="preserve">JOÃO LUCAS MARTELLI RIBEIRO</t>
  </si>
  <si>
    <t xml:space="preserve">SEMIOLOGIA I</t>
  </si>
  <si>
    <t xml:space="preserve">LUCIANA FATURETO BORGES</t>
  </si>
  <si>
    <t xml:space="preserve">ELIANE DE OLIVEIRA JAHN</t>
  </si>
  <si>
    <t xml:space="preserve">CONTABILIDADE GERENCIAL</t>
  </si>
  <si>
    <t xml:space="preserve">GUILHERME BERTECHINI PINHO</t>
  </si>
  <si>
    <t xml:space="preserve">PROJETO DE INSTALAÇÕES ELÉTRICAS</t>
  </si>
  <si>
    <t xml:space="preserve">AGLEISON RAMOS OMIDO</t>
  </si>
  <si>
    <t xml:space="preserve">BRUNO ALMEIDA SANTOS</t>
  </si>
  <si>
    <t xml:space="preserve">SOCIOLOGIA CLÁSSICA</t>
  </si>
  <si>
    <t xml:space="preserve">MARCILIO RODRIGUES LUCAS</t>
  </si>
  <si>
    <t xml:space="preserve">GABRIELE  AGUILAR DO AMARAL</t>
  </si>
  <si>
    <t xml:space="preserve">METODOLOGIA DO ENSINO DO TEATRO II</t>
  </si>
  <si>
    <t xml:space="preserve">MICHEL MAUCH ROSA</t>
  </si>
  <si>
    <t xml:space="preserve">PEDAGOGIA</t>
  </si>
  <si>
    <t xml:space="preserve">DANIELA BATISTA COSTA</t>
  </si>
  <si>
    <t xml:space="preserve">TEORIA E PRÁTICA DO CURRICULO</t>
  </si>
  <si>
    <t xml:space="preserve">ALCIMAR QUEIROZ</t>
  </si>
  <si>
    <t xml:space="preserve">PAULO CESAR DOS SANTOS MARTINS</t>
  </si>
  <si>
    <t xml:space="preserve">DERECHOS HUMANOS, CIUDADANÍA Y DIVERSIDAD</t>
  </si>
  <si>
    <t xml:space="preserve">LUDYMILA JOHANN BORGES</t>
  </si>
  <si>
    <t xml:space="preserve">DIREITO EMPRESARIAL I</t>
  </si>
  <si>
    <t xml:space="preserve">ARTHUR RAMOS DO NASCIMENTO</t>
  </si>
  <si>
    <t xml:space="preserve">MARINA DE ANDRADE MARCONDE</t>
  </si>
  <si>
    <t xml:space="preserve">DIREITO DO TRABALHO II</t>
  </si>
  <si>
    <t xml:space="preserve">PABULO DANILO ZATTI</t>
  </si>
  <si>
    <t xml:space="preserve">FENÔMENOS DE TRANSPORTE</t>
  </si>
  <si>
    <t xml:space="preserve">ROGÉRIO DA SILVA SANTOS</t>
  </si>
  <si>
    <t xml:space="preserve">Sem efeito sua designação. IS PROGRAD Nº 20 DE 7 DE FEVEREIRO DE 2017</t>
  </si>
  <si>
    <t xml:space="preserve">MATTHEUS AUGUSTO BONALDO BERTOTI</t>
  </si>
  <si>
    <t xml:space="preserve">PROCESSOS QUIMICOS INDUSTRIAIS</t>
  </si>
  <si>
    <t xml:space="preserve">SÉRGIO PAULO LIMA DOS SANTOS</t>
  </si>
  <si>
    <t xml:space="preserve">ZOOLOGIA DOS VERTEBRADOS II</t>
  </si>
  <si>
    <t xml:space="preserve">JOSÉ BENEDITO PERRELLA BALESTIERI</t>
  </si>
  <si>
    <t xml:space="preserve">LUCAS DE CARVALHO MARTINS</t>
  </si>
  <si>
    <t xml:space="preserve">CONTABILIDADE GERENCIAL </t>
  </si>
  <si>
    <t xml:space="preserve">WALLISON DE LIMA TINTI</t>
  </si>
  <si>
    <t xml:space="preserve">VALOR UNITÁRIO</t>
  </si>
  <si>
    <t xml:space="preserve">Nº DE HORAS CERTIFICADO2</t>
  </si>
  <si>
    <t xml:space="preserve">JOÃO TADEU FRANCISCO DA CRUZ</t>
  </si>
  <si>
    <t xml:space="preserve">NÃO</t>
  </si>
  <si>
    <t xml:space="preserve">0,00</t>
  </si>
  <si>
    <t xml:space="preserve">LETICIA DA SILVA OLIVEIRA</t>
  </si>
  <si>
    <t xml:space="preserve">Tornada sem efeito a designação.Desligamento pela IS PROGRAD 50/2017.</t>
  </si>
  <si>
    <t xml:space="preserve">JOYCE JOSÉ JOAQUIM</t>
  </si>
  <si>
    <t xml:space="preserve">ECONOMETRIA II</t>
  </si>
  <si>
    <t xml:space="preserve">PEDRO RODRIGUES DE OLIVEIRA</t>
  </si>
  <si>
    <t xml:space="preserve">CAROLINE SAKAMOTO YONAMINE</t>
  </si>
  <si>
    <t xml:space="preserve">TOMAZ ESPOSITO NETO</t>
  </si>
  <si>
    <t xml:space="preserve">PAMELA SUELLEN PIMENTEL DA SILVA</t>
  </si>
  <si>
    <t xml:space="preserve">SILVIO HENRIQUE PATUZZO</t>
  </si>
  <si>
    <t xml:space="preserve">MECANICA DOS FLUIDOS I</t>
  </si>
  <si>
    <t xml:space="preserve">THALITA PAULA YOCK DURANTE</t>
  </si>
  <si>
    <t xml:space="preserve">ANGELA DOS SANTOS ESTELAI</t>
  </si>
  <si>
    <t xml:space="preserve">KELY REGINA DE SOUZA AVELINO</t>
  </si>
  <si>
    <t xml:space="preserve">LUIZ GUILHERME VIEIRA DE CARVALHO</t>
  </si>
  <si>
    <t xml:space="preserve">CLÁUDIA ROBERTA DAMIANI</t>
  </si>
  <si>
    <t xml:space="preserve">OTAVIO MATICOLI FERREIRA</t>
  </si>
  <si>
    <t xml:space="preserve">LABORATORIO DE ENGENHARIA</t>
  </si>
  <si>
    <t xml:space="preserve">           </t>
  </si>
  <si>
    <t xml:space="preserve">AGUINALDO PEREIRA DOS SANTOS</t>
  </si>
  <si>
    <t xml:space="preserve">HIDRAULICA</t>
  </si>
  <si>
    <t xml:space="preserve">CAMILA DE SOUZA QUIRINO</t>
  </si>
  <si>
    <t xml:space="preserve">FENOMENOS DE TRASNPORTE II</t>
  </si>
  <si>
    <t xml:space="preserve">SUELI MARIE OHATA</t>
  </si>
  <si>
    <t xml:space="preserve">LUCAS OLIVEIRA DO PRADO MORAIS</t>
  </si>
  <si>
    <t xml:space="preserve">GUSTAVO FRANCISCO DOS SANTOS</t>
  </si>
  <si>
    <t xml:space="preserve">TEORIA DA CONTABILIDADE</t>
  </si>
  <si>
    <t xml:space="preserve">MANFREDO RODE</t>
  </si>
  <si>
    <t xml:space="preserve">ALLISON MANOEL DE SOUSA</t>
  </si>
  <si>
    <t xml:space="preserve">LETICIA SCHNEIDER FERRARI</t>
  </si>
  <si>
    <t xml:space="preserve">ELEMENTOS DE MAQUINAS</t>
  </si>
  <si>
    <t xml:space="preserve">MILENA DE ARAÚJO FROIO</t>
  </si>
  <si>
    <t xml:space="preserve">FÁTIMA CRISTINA DE LAZARI MANENTE BATESTIERI</t>
  </si>
  <si>
    <t xml:space="preserve">DIEGO MATHEUS DA SILVA ESPINDOLA</t>
  </si>
  <si>
    <t xml:space="preserve">TEORIA MICROECONÔMICA II</t>
  </si>
  <si>
    <t xml:space="preserve">MATEUS ABREU MILANI</t>
  </si>
  <si>
    <t xml:space="preserve">ALINE OLIVEIRA DE ANDRADE</t>
  </si>
  <si>
    <t xml:space="preserve">BRUNO HELMANN CLAUDINO</t>
  </si>
  <si>
    <t xml:space="preserve">Tornada sem efeito a designação. IS 51/2017</t>
  </si>
  <si>
    <t xml:space="preserve">JÉSSICA ANANDA DAMASCENO DE ARAUJO</t>
  </si>
  <si>
    <t xml:space="preserve">CLAUDINO SHIGUENORI DA CRUZ MIZOGUCHI</t>
  </si>
  <si>
    <t xml:space="preserve">ANE LUISE LIMA SOUZA</t>
  </si>
  <si>
    <t xml:space="preserve">LUDIMILA HONÓRIO FERREIRA DE ARAÚJO</t>
  </si>
  <si>
    <t xml:space="preserve">DANIELE PERES DA SILVA</t>
  </si>
  <si>
    <t xml:space="preserve">ANA CAROLINE DA VEIGA SOUZA</t>
  </si>
  <si>
    <t xml:space="preserve">BRENDA VILLA AMIRA</t>
  </si>
  <si>
    <t xml:space="preserve">AMANDA NÉRES DE ALMEIDA SILVA</t>
  </si>
  <si>
    <t xml:space="preserve">PASSOU A SER BOLSISTA</t>
  </si>
  <si>
    <t xml:space="preserve">ANTONIO IDALÉCIO PEREIRA DE SOUZA</t>
  </si>
  <si>
    <t xml:space="preserve">JANNE YUKIKO YOSHIKAWA OEIRAS LACHI</t>
  </si>
  <si>
    <t xml:space="preserve">ANA PAULA MARTINS DE JESUS</t>
  </si>
  <si>
    <t xml:space="preserve">LIVIA GUSSONI BASILE</t>
  </si>
  <si>
    <t xml:space="preserve">LARISSA GOMES PINHEIRO</t>
  </si>
  <si>
    <t xml:space="preserve">KARINE HITOMI HIROKAWA</t>
  </si>
  <si>
    <t xml:space="preserve">QUIMICA</t>
  </si>
  <si>
    <t xml:space="preserve">TAINÁ NEVES DANIEL</t>
  </si>
  <si>
    <t xml:space="preserve">REATIVIDADE DE COMPOSTOS ORGANICOS</t>
  </si>
  <si>
    <t xml:space="preserve">QUIMICA LICENCIATURA</t>
  </si>
  <si>
    <t xml:space="preserve">ROZANNA MARQUES MUZI</t>
  </si>
  <si>
    <t xml:space="preserve">GIULIA CAMYLA SANTOS CHIES MIRANDA</t>
  </si>
  <si>
    <t xml:space="preserve">DANIELE MASCARENHAS MEURER</t>
  </si>
  <si>
    <t xml:space="preserve">DANIELA VIEIRA DE PAULA</t>
  </si>
  <si>
    <t xml:space="preserve">BIANCA GOMES PEREIRA</t>
  </si>
  <si>
    <t xml:space="preserve">MARIANA EMBERCICS CALAZANS</t>
  </si>
  <si>
    <t xml:space="preserve">JULIANA ALVES RODRIGUES</t>
  </si>
  <si>
    <t xml:space="preserve">NATHALIA NAKAMURA</t>
  </si>
  <si>
    <t xml:space="preserve">CÉLULAS</t>
  </si>
  <si>
    <t xml:space="preserve">Designação tornada sem efeito IS 51/2017</t>
  </si>
  <si>
    <t xml:space="preserve">JOSÉ AMÉLIO ARANTES MACHADO</t>
  </si>
  <si>
    <t xml:space="preserve">FARMACOLOGIA HUMANA I</t>
  </si>
  <si>
    <t xml:space="preserve">ARQUIMEDES GASPAROTTO JÚNIOR</t>
  </si>
  <si>
    <t xml:space="preserve">BASE DAS DOENÇAS INFECCIOSAS III</t>
  </si>
  <si>
    <t xml:space="preserve">SILVANA BEUTINGER MARCHIORO</t>
  </si>
  <si>
    <t xml:space="preserve">EVERTON DAUZACKER DE JESUS</t>
  </si>
  <si>
    <t xml:space="preserve">CONTROLADORIA</t>
  </si>
  <si>
    <t xml:space="preserve">DHYEFERSON DIAS CAVALHO</t>
  </si>
  <si>
    <t xml:space="preserve">BIANCA CANUPA MANCUZO</t>
  </si>
  <si>
    <t xml:space="preserve">KAROLINE MONTANHERE BARATELLA DE OLIVEIRA</t>
  </si>
  <si>
    <t xml:space="preserve">GABRIEL LUIZ DE LUCIA FREIRE</t>
  </si>
  <si>
    <t xml:space="preserve">LUIZA FLÁVIA VEIGA FRANCISCO</t>
  </si>
  <si>
    <t xml:space="preserve">GENÉTICA GERAL</t>
  </si>
  <si>
    <t xml:space="preserve">ALEXEIA BARUFATTI GRISOLIA</t>
  </si>
  <si>
    <t xml:space="preserve">LUAN GUSTAVO DOS SANTOS</t>
  </si>
  <si>
    <t xml:space="preserve">TECNOLOGIA DE PESCADO</t>
  </si>
  <si>
    <t xml:space="preserve">ANGELA DULCE CAVENAGHI ALTEMIO</t>
  </si>
  <si>
    <t xml:space="preserve">AMANDA ALICE DA SILVA PAES</t>
  </si>
  <si>
    <t xml:space="preserve">ANÁLISE SENSORIAL</t>
  </si>
  <si>
    <t xml:space="preserve">DIEGO DONIZETE PAULO DA SILVA</t>
  </si>
  <si>
    <t xml:space="preserve">EVILIANE PATRICIA FURINI OTT</t>
  </si>
  <si>
    <t xml:space="preserve">DESLIGADA (SUBST. POR GUILHERME PAIVA)</t>
  </si>
  <si>
    <t xml:space="preserve">GABRIELLA LOPES MORO</t>
  </si>
  <si>
    <t xml:space="preserve">CÁLCULO DIFERENCIAL E INTEGRAL II</t>
  </si>
  <si>
    <t xml:space="preserve">TEMAS EM RELAÇÕES INTERNACIONAIS</t>
  </si>
  <si>
    <t xml:space="preserve">KATIUSCIA MORENO GALHERA</t>
  </si>
  <si>
    <t xml:space="preserve">BRUNA TAÍS WEBER</t>
  </si>
  <si>
    <t xml:space="preserve">ERICO DA CRUZ LIRA</t>
  </si>
  <si>
    <t xml:space="preserve">TERCEIRO SETOR</t>
  </si>
  <si>
    <t xml:space="preserve">ELIS POLI CHIACHIO</t>
  </si>
  <si>
    <t xml:space="preserve">JOÃO GABRIEL MOURA FERREIRA LEITE</t>
  </si>
  <si>
    <t xml:space="preserve">TEORIA POLITICA MODERNA</t>
  </si>
  <si>
    <t xml:space="preserve">DEBORAH SILVA DO MONTE</t>
  </si>
  <si>
    <t xml:space="preserve">MARCOS ANTONIO HUPPERS KUNZ</t>
  </si>
  <si>
    <t xml:space="preserve">ALGORITMOS E ESTRUTURAS DE DADOS I</t>
  </si>
  <si>
    <t xml:space="preserve">ALEXSANDER BARBOSA SIQUEIRA</t>
  </si>
  <si>
    <t xml:space="preserve">LARISSA KRZYK TARAS</t>
  </si>
  <si>
    <t xml:space="preserve">CAROLINE MOMENTE MARTINS SATURNINO</t>
  </si>
  <si>
    <t xml:space="preserve">CLAUDIA GONÇALVES LIMA</t>
  </si>
  <si>
    <t xml:space="preserve">16/11/2016</t>
  </si>
  <si>
    <t xml:space="preserve">CAIO CESAR ACHILES DO PRADO</t>
  </si>
  <si>
    <t xml:space="preserve">06/12/2016</t>
  </si>
  <si>
    <t xml:space="preserve">EMILY MILEO AZEVEDO</t>
  </si>
  <si>
    <t xml:space="preserve">10/11/2016</t>
  </si>
  <si>
    <t xml:space="preserve">FABRICIO DANTAS ROCHA</t>
  </si>
  <si>
    <t xml:space="preserve">WALLISSON LUCAS DOS SANTOS FARIAS</t>
  </si>
  <si>
    <t xml:space="preserve">NATAÇÃO NA ESCOLA</t>
  </si>
  <si>
    <t xml:space="preserve">EDUCAÇÃO FISICA</t>
  </si>
  <si>
    <t xml:space="preserve">JOSIANE FUJISAWA FILUS DE FREITAS</t>
  </si>
  <si>
    <t xml:space="preserve">22/11/2016</t>
  </si>
  <si>
    <t xml:space="preserve">era voluntário passou a ser bolsista e voltou a voluntario devido ao acumulo de bolsas</t>
  </si>
  <si>
    <t xml:space="preserve">LETICIA MIRIAN MENDES</t>
  </si>
  <si>
    <t xml:space="preserve">CANDIDA APARECIDA LEITE KASSUYA</t>
  </si>
  <si>
    <t xml:space="preserve">MAISA ESTEVÃO MAIA</t>
  </si>
  <si>
    <t xml:space="preserve">GUILHERME GONCALVES MARTINS LUGO</t>
  </si>
  <si>
    <t xml:space="preserve">METODOLOGIA EM RELAÇÕES INTERNACIONAIS</t>
  </si>
  <si>
    <t xml:space="preserve">faltava apenas a assinatura do orientador</t>
  </si>
  <si>
    <t xml:space="preserve">JHON LENON ALVES CORREA DE SOUZA</t>
  </si>
  <si>
    <t xml:space="preserve">30/11/2016</t>
  </si>
  <si>
    <t xml:space="preserve">GUILHERME FERREIRA PAIVA</t>
  </si>
  <si>
    <t xml:space="preserve">JOICE CRISTINA CATACHE MENEZES</t>
  </si>
  <si>
    <t xml:space="preserve">TECNOLOGIA DE FRUTAS E HORTALIÇAS</t>
  </si>
  <si>
    <t xml:space="preserve">KATIELI MARTINS TODISIO</t>
  </si>
  <si>
    <t xml:space="preserve">LARISSA LEMES DA SILVA</t>
  </si>
  <si>
    <t xml:space="preserve">ARTHUR PINHEIRO DE AZEVEDO BANZATTO</t>
  </si>
  <si>
    <t xml:space="preserve">THAÍS ALESSANDRA DA SILVA</t>
  </si>
  <si>
    <t xml:space="preserve">MARIELLY STEPHANI CAZON HORBACH</t>
  </si>
  <si>
    <t xml:space="preserve">PSICOLOGIA APLICADA A EDUCAÇÃO ESPECIAL</t>
  </si>
  <si>
    <t xml:space="preserve">LUCAS ARAGÃO VIEGAS DE ALMEIDA</t>
  </si>
  <si>
    <t xml:space="preserve">FABIANO HENRIQUE SANTIAGO CASTILHO TENO</t>
  </si>
  <si>
    <t xml:space="preserve">ECONOMIA BRASILEIRA</t>
  </si>
  <si>
    <t xml:space="preserve">RAFAEL FARIAS BENITES</t>
  </si>
  <si>
    <t xml:space="preserve">MAIKON AUGUSTO VOGADO ARANDA FLORENCIANO</t>
  </si>
  <si>
    <t xml:space="preserve">ALEXANDRE LARANJEIRA JUNIOR</t>
  </si>
  <si>
    <t xml:space="preserve">DANIELA LOUBET AYRES</t>
  </si>
  <si>
    <t xml:space="preserve">MARCOS ALEXANDRE DE SOUZA</t>
  </si>
  <si>
    <t xml:space="preserve">RENATA VAZ DE OLIVEIRA</t>
  </si>
  <si>
    <t xml:space="preserve">ALEXANDRE KAPTEINAT LIMA</t>
  </si>
  <si>
    <t xml:space="preserve">KIM SOARES MARINHO</t>
  </si>
  <si>
    <t xml:space="preserve">ERA BOLSISTA PASSOU A SER VOLUNTÁRIO</t>
  </si>
  <si>
    <t xml:space="preserve">HIGOR APARECIDO MENEZES</t>
  </si>
  <si>
    <t xml:space="preserve">TÓPICOS EM TEORIA DA COMPUTAÇÃO</t>
  </si>
  <si>
    <t xml:space="preserve">CLAUDIO GERMANO TEODORO</t>
  </si>
  <si>
    <t xml:space="preserve">PAULO SERGIO VIEIRA DE SOUZA JUNIOR</t>
  </si>
  <si>
    <t xml:space="preserve">RELAÇÕES ECONÔMICAS INTERNACIONAIS</t>
  </si>
  <si>
    <t xml:space="preserve">HERMES MOREIRA JUNIOR</t>
  </si>
  <si>
    <t xml:space="preserve">FACULDADE</t>
  </si>
  <si>
    <t xml:space="preserve">CURSO</t>
  </si>
  <si>
    <t xml:space="preserve">BOLSISTA</t>
  </si>
  <si>
    <t xml:space="preserve">ANO</t>
  </si>
  <si>
    <t xml:space="preserve">MÊS</t>
  </si>
  <si>
    <t xml:space="preserve">FAIND</t>
  </si>
  <si>
    <t xml:space="preserve">Administração</t>
  </si>
  <si>
    <t xml:space="preserve">EM ANDAMENTO</t>
  </si>
  <si>
    <t xml:space="preserve">PEG</t>
  </si>
  <si>
    <t xml:space="preserve">Janeiro</t>
  </si>
  <si>
    <t xml:space="preserve">Agronomia</t>
  </si>
  <si>
    <t xml:space="preserve">PIBID - UFGD</t>
  </si>
  <si>
    <t xml:space="preserve">Fevereiro</t>
  </si>
  <si>
    <t xml:space="preserve">Artes Cênicas</t>
  </si>
  <si>
    <t xml:space="preserve">PROLECEN</t>
  </si>
  <si>
    <t xml:space="preserve">Março</t>
  </si>
  <si>
    <t xml:space="preserve">Biotecnologia</t>
  </si>
  <si>
    <t xml:space="preserve">Abril</t>
  </si>
  <si>
    <t xml:space="preserve">Ciências Biológicas</t>
  </si>
  <si>
    <t xml:space="preserve">Maio</t>
  </si>
  <si>
    <t xml:space="preserve">Ciências Contábeis</t>
  </si>
  <si>
    <t xml:space="preserve">Junho</t>
  </si>
  <si>
    <t xml:space="preserve">Ciências Sociais</t>
  </si>
  <si>
    <t xml:space="preserve">Julho</t>
  </si>
  <si>
    <t xml:space="preserve">Direito</t>
  </si>
  <si>
    <t xml:space="preserve">Agosto</t>
  </si>
  <si>
    <t xml:space="preserve">Economia</t>
  </si>
  <si>
    <t xml:space="preserve">Setembro</t>
  </si>
  <si>
    <t xml:space="preserve">Educação Física</t>
  </si>
  <si>
    <t xml:space="preserve">Outubro</t>
  </si>
  <si>
    <t xml:space="preserve">Engenharia Agrícola</t>
  </si>
  <si>
    <t xml:space="preserve">Novembro</t>
  </si>
  <si>
    <t xml:space="preserve">Engenharia Civil</t>
  </si>
  <si>
    <t xml:space="preserve">Dezembro</t>
  </si>
  <si>
    <t xml:space="preserve">Engenharia da Computação</t>
  </si>
  <si>
    <t xml:space="preserve">Engenharia de Alimentos</t>
  </si>
  <si>
    <t xml:space="preserve">Engenharia de Aquicultura</t>
  </si>
  <si>
    <t xml:space="preserve">Engenharia de Energia</t>
  </si>
  <si>
    <t xml:space="preserve">Engenharia de Produção</t>
  </si>
  <si>
    <t xml:space="preserve">Engenharia Mecânia</t>
  </si>
  <si>
    <t xml:space="preserve">Física</t>
  </si>
  <si>
    <t xml:space="preserve">Geografia</t>
  </si>
  <si>
    <t xml:space="preserve">Gestão Ambiental</t>
  </si>
  <si>
    <t xml:space="preserve">História</t>
  </si>
  <si>
    <t xml:space="preserve">Letras</t>
  </si>
  <si>
    <t xml:space="preserve">Licenciatura em Educação do Campo</t>
  </si>
  <si>
    <t xml:space="preserve">Licenciatura Indígena</t>
  </si>
  <si>
    <t xml:space="preserve">Matemática</t>
  </si>
  <si>
    <t xml:space="preserve">Medicina</t>
  </si>
  <si>
    <t xml:space="preserve">Nutrição</t>
  </si>
  <si>
    <t xml:space="preserve">Pedagogia</t>
  </si>
  <si>
    <t xml:space="preserve">Psicologia</t>
  </si>
  <si>
    <t xml:space="preserve">Química</t>
  </si>
  <si>
    <t xml:space="preserve">Relações Internacionais</t>
  </si>
  <si>
    <t xml:space="preserve">Sistemas de Informação</t>
  </si>
  <si>
    <t xml:space="preserve">Zootecnia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</si>
</sst>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FFFF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0"/>
      <color rgb="FFFFFFFF"/>
      <name val="Arial"/>
      <family val="0"/>
    </font>
    <font>
      <sz val="10"/>
      <name val="Times New Roman"/>
      <family val="0"/>
    </font>
    <font>
      <b val="true"/>
      <sz val="10"/>
      <color rgb="FFFFCC00"/>
      <name val="Arial"/>
      <family val="0"/>
    </font>
    <font>
      <sz val="11"/>
      <color rgb="FF333333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143B00"/>
        <bgColor rgb="FF333300"/>
      </patternFill>
    </fill>
    <fill>
      <patternFill patternType="solid">
        <fgColor rgb="FFC3D69B"/>
        <bgColor rgb="FFFFCC9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3B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21240</xdr:colOff>
      <xdr:row>1</xdr:row>
      <xdr:rowOff>8280</xdr:rowOff>
    </xdr:from>
    <xdr:to>
      <xdr:col>2</xdr:col>
      <xdr:colOff>833400</xdr:colOff>
      <xdr:row>4</xdr:row>
      <xdr:rowOff>1800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222480" y="183240"/>
          <a:ext cx="923760" cy="736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845280</xdr:colOff>
      <xdr:row>0</xdr:row>
      <xdr:rowOff>127080</xdr:rowOff>
    </xdr:from>
    <xdr:to>
      <xdr:col>5</xdr:col>
      <xdr:colOff>2061360</xdr:colOff>
      <xdr:row>4</xdr:row>
      <xdr:rowOff>5040</xdr:rowOff>
    </xdr:to>
    <xdr:sp>
      <xdr:nvSpPr>
        <xdr:cNvPr id="1" name="CustomShape 1"/>
        <xdr:cNvSpPr/>
      </xdr:nvSpPr>
      <xdr:spPr>
        <a:xfrm>
          <a:off x="1158120" y="127080"/>
          <a:ext cx="3684240" cy="795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Universidade Federal da Grande Dourados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Pró-Reitoria de Avaliação Institucional e Planejamento - PROAP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Coordenadoria de Planejamento Institucional e Avaliação - COPLAN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cc00"/>
              </a:solidFill>
              <a:latin typeface="Arial"/>
            </a:rPr>
            <a:t>Relatório de Indicadores  - PROGRAD -  Programa de Monitoria - 2016/2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21240</xdr:colOff>
      <xdr:row>1</xdr:row>
      <xdr:rowOff>5400</xdr:rowOff>
    </xdr:from>
    <xdr:to>
      <xdr:col>2</xdr:col>
      <xdr:colOff>830520</xdr:colOff>
      <xdr:row>3</xdr:row>
      <xdr:rowOff>246240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222480" y="180360"/>
          <a:ext cx="920880" cy="736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842400</xdr:colOff>
      <xdr:row>0</xdr:row>
      <xdr:rowOff>127080</xdr:rowOff>
    </xdr:from>
    <xdr:to>
      <xdr:col>5</xdr:col>
      <xdr:colOff>2053080</xdr:colOff>
      <xdr:row>4</xdr:row>
      <xdr:rowOff>2160</xdr:rowOff>
    </xdr:to>
    <xdr:sp>
      <xdr:nvSpPr>
        <xdr:cNvPr id="3" name="CustomShape 1"/>
        <xdr:cNvSpPr/>
      </xdr:nvSpPr>
      <xdr:spPr>
        <a:xfrm>
          <a:off x="1155240" y="127080"/>
          <a:ext cx="3659400" cy="793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Universidade Federal da Grande Dourados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Pró-Reitoria de Avaliação Institucional e Planejamento - PROAP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Coordenadoria de Planejamento Institucional e Avaliação - COPLAN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cc00"/>
              </a:solidFill>
              <a:latin typeface="Arial"/>
            </a:rPr>
            <a:t>Relatório de Indicadores  - PROGRAD -  Programa de Monitoria - 2016/2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MONITORIA%202017/1&#186;%20SEMESTRE/Base%20de%20Dados%20MONITORIA_1&#176;%20semestre%202017%20atual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Base%20de%20Dados%20MONITORIA_2&#176;%20semestre%202015%20Nao%20usar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s bolsistas 2017-1"/>
      <sheetName val="Monitores voluntários 2017-1"/>
      <sheetName val="tabelas_selecao"/>
      <sheetName val="lista de esper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IT 2º SEM 2015"/>
      <sheetName val="tabelas_selecao"/>
      <sheetName val="Plan1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a22" displayName="Tabela22" ref="C5:W120" headerRowCount="1" totalsRowCount="0" totalsRowShown="0">
  <autoFilter ref="C5:W120"/>
  <tableColumns count="21">
    <tableColumn id="1" name="ANO_CONCESSÃO"/>
    <tableColumn id="2" name="SEMESTRE_CONCESSÃO"/>
    <tableColumn id="3" name="FACULDADE "/>
    <tableColumn id="4" name="CURSO DO MONITOR"/>
    <tableColumn id="5" name="NOME_ESTUDANTE"/>
    <tableColumn id="6" name="DISCIPLINA"/>
    <tableColumn id="7" name="CURSO SOLICITADO"/>
    <tableColumn id="8" name="ORIENTADOR"/>
    <tableColumn id="9" name="EDITAL/PROGRAD"/>
    <tableColumn id="10" name="PROGRAMA"/>
    <tableColumn id="11" name="BOLSISTA "/>
    <tableColumn id="12" name="DATA_ÍNICIO"/>
    <tableColumn id="13" name="DATA TÉRMINO"/>
    <tableColumn id="14" name="STATUS"/>
    <tableColumn id="15" name="DATA_DESLIGAMENTO"/>
    <tableColumn id="16" name="ENTREGOU O RELATÓRIO FINAL?"/>
    <tableColumn id="17" name="OBSERVAÇÕES"/>
    <tableColumn id="18" name="DIAS"/>
    <tableColumn id="19" name="semanas"/>
    <tableColumn id="20" name="Nº DE HORAS "/>
    <tableColumn id="21" name="Nº DE HORAS CERTIFICADO"/>
  </tableColumns>
</table>
</file>

<file path=xl/tables/table2.xml><?xml version="1.0" encoding="utf-8"?>
<table xmlns="http://schemas.openxmlformats.org/spreadsheetml/2006/main" id="2" name="Tabela223" displayName="Tabela223" ref="C5:X105" headerRowCount="1" totalsRowCount="0" totalsRowShown="0">
  <autoFilter ref="C5:X105"/>
  <tableColumns count="22">
    <tableColumn id="1" name="ANO_CONCESSÃO"/>
    <tableColumn id="2" name="SEMESTRE_CONCESSÃO"/>
    <tableColumn id="3" name="FACULDADE "/>
    <tableColumn id="4" name="CURSO DO MONITOR"/>
    <tableColumn id="5" name="NOME_ESTUDANTE"/>
    <tableColumn id="6" name="DISCIPLINA"/>
    <tableColumn id="7" name="CURSO SOLICITADO"/>
    <tableColumn id="8" name="ORIENTADOR"/>
    <tableColumn id="9" name="EDITAL/PROGRAD"/>
    <tableColumn id="10" name="PROGRAMA"/>
    <tableColumn id="11" name="BOLSISTA "/>
    <tableColumn id="12" name="VALOR UNITÁRIO"/>
    <tableColumn id="13" name="DATA_ÍNICIO"/>
    <tableColumn id="14" name="DATA TÉRMINO"/>
    <tableColumn id="15" name="STATUS"/>
    <tableColumn id="16" name="DATA_DESLIGAMENTO"/>
    <tableColumn id="17" name="ENTREGOU O RELATÓRIO FINAL?"/>
    <tableColumn id="18" name="OBSERVAÇÕES"/>
    <tableColumn id="19" name="DIAS"/>
    <tableColumn id="20" name="semanas"/>
    <tableColumn id="21" name="Nº DE HORAS CERTIFICADO"/>
    <tableColumn id="22" name="Nº DE HORAS CERTIFICADO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0"/>
  <sheetViews>
    <sheetView showFormulas="false" showGridLines="true" showRowColHeaders="true" showZeros="true" rightToLeft="false" tabSelected="true" showOutlineSymbols="true" defaultGridColor="true" view="normal" topLeftCell="D97" colorId="64" zoomScale="100" zoomScaleNormal="100" zoomScalePageLayoutView="100" workbookViewId="0">
      <selection pane="topLeft" activeCell="D89" activeCellId="0" sqref="D89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2" width="1.58"/>
    <col collapsed="false" customWidth="true" hidden="false" outlineLevel="0" max="3" min="3" style="3" width="13.14"/>
    <col collapsed="false" customWidth="true" hidden="false" outlineLevel="0" max="4" min="4" style="3" width="10.99"/>
    <col collapsed="false" customWidth="true" hidden="false" outlineLevel="0" max="5" min="5" style="2" width="10.85"/>
    <col collapsed="false" customWidth="true" hidden="false" outlineLevel="0" max="6" min="6" style="2" width="31.01"/>
    <col collapsed="false" customWidth="true" hidden="false" outlineLevel="0" max="7" min="7" style="2" width="61.85"/>
    <col collapsed="false" customWidth="true" hidden="false" outlineLevel="0" max="8" min="8" style="2" width="46.29"/>
    <col collapsed="false" customWidth="true" hidden="false" outlineLevel="0" max="9" min="9" style="2" width="30.57"/>
    <col collapsed="false" customWidth="true" hidden="false" outlineLevel="0" max="10" min="10" style="2" width="39.14"/>
    <col collapsed="false" customWidth="true" hidden="false" outlineLevel="0" max="11" min="11" style="4" width="14.01"/>
    <col collapsed="false" customWidth="true" hidden="false" outlineLevel="0" max="12" min="12" style="3" width="15"/>
    <col collapsed="false" customWidth="true" hidden="false" outlineLevel="0" max="14" min="13" style="3" width="15.71"/>
    <col collapsed="false" customWidth="true" hidden="false" outlineLevel="0" max="15" min="15" style="5" width="16.87"/>
    <col collapsed="false" customWidth="true" hidden="false" outlineLevel="0" max="16" min="16" style="5" width="21.71"/>
    <col collapsed="false" customWidth="true" hidden="false" outlineLevel="0" max="17" min="17" style="3" width="12.29"/>
    <col collapsed="false" customWidth="true" hidden="false" outlineLevel="0" max="18" min="18" style="6" width="26.71"/>
    <col collapsed="false" customWidth="true" hidden="false" outlineLevel="0" max="19" min="19" style="6" width="35.42"/>
    <col collapsed="false" customWidth="true" hidden="true" outlineLevel="0" max="20" min="20" style="2" width="7.87"/>
    <col collapsed="false" customWidth="false" hidden="true" outlineLevel="0" max="21" min="21" style="2" width="9.13"/>
    <col collapsed="false" customWidth="true" hidden="true" outlineLevel="0" max="22" min="22" style="2" width="8.4"/>
    <col collapsed="false" customWidth="true" hidden="false" outlineLevel="0" max="23" min="23" style="2" width="14.86"/>
    <col collapsed="false" customWidth="false" hidden="false" outlineLevel="0" max="1021" min="24" style="2" width="9.13"/>
    <col collapsed="false" customWidth="true" hidden="false" outlineLevel="0" max="1024" min="1022" style="0" width="11.52"/>
  </cols>
  <sheetData>
    <row r="1" s="1" customFormat="true" ht="13.8" hidden="false" customHeight="false" outlineLevel="0" collapsed="false">
      <c r="C1" s="7"/>
      <c r="D1" s="7"/>
      <c r="K1" s="8"/>
      <c r="L1" s="7"/>
      <c r="M1" s="7"/>
      <c r="N1" s="7"/>
      <c r="O1" s="9"/>
      <c r="P1" s="9"/>
      <c r="Q1" s="7"/>
      <c r="R1" s="10"/>
      <c r="S1" s="10"/>
      <c r="AMH1" s="0"/>
      <c r="AMI1" s="0"/>
      <c r="AMJ1" s="0"/>
    </row>
    <row r="2" s="11" customFormat="true" ht="19.5" hidden="false" customHeight="true" outlineLevel="0" collapsed="false">
      <c r="A2" s="1"/>
      <c r="AMH2" s="0"/>
      <c r="AMI2" s="0"/>
      <c r="AMJ2" s="0"/>
    </row>
    <row r="3" s="11" customFormat="true" ht="19.5" hidden="false" customHeight="true" outlineLevel="0" collapsed="false">
      <c r="A3" s="1"/>
      <c r="AMH3" s="0"/>
      <c r="AMI3" s="0"/>
      <c r="AMJ3" s="0"/>
    </row>
    <row r="4" s="11" customFormat="true" ht="19.5" hidden="false" customHeight="true" outlineLevel="0" collapsed="false">
      <c r="A4" s="1"/>
      <c r="AMH4" s="0"/>
      <c r="AMI4" s="0"/>
      <c r="AMJ4" s="0"/>
    </row>
    <row r="5" s="12" customFormat="true" ht="62.25" hidden="false" customHeight="true" outlineLevel="0" collapsed="false">
      <c r="B5" s="13"/>
      <c r="C5" s="14" t="s">
        <v>0</v>
      </c>
      <c r="D5" s="14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6" t="s">
        <v>7</v>
      </c>
      <c r="K5" s="17" t="s">
        <v>8</v>
      </c>
      <c r="L5" s="16" t="s">
        <v>9</v>
      </c>
      <c r="M5" s="16" t="s">
        <v>10</v>
      </c>
      <c r="N5" s="18" t="s">
        <v>11</v>
      </c>
      <c r="O5" s="18" t="s">
        <v>12</v>
      </c>
      <c r="P5" s="19" t="s">
        <v>13</v>
      </c>
      <c r="Q5" s="20" t="s">
        <v>14</v>
      </c>
      <c r="R5" s="21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AMH5" s="0"/>
      <c r="AMI5" s="0"/>
      <c r="AMJ5" s="0"/>
    </row>
    <row r="6" s="22" customFormat="true" ht="12.75" hidden="false" customHeight="true" outlineLevel="0" collapsed="false">
      <c r="C6" s="23" t="n">
        <v>2016</v>
      </c>
      <c r="D6" s="23" t="n">
        <v>2</v>
      </c>
      <c r="E6" s="24" t="s">
        <v>21</v>
      </c>
      <c r="F6" s="24" t="s">
        <v>22</v>
      </c>
      <c r="G6" s="24" t="s">
        <v>23</v>
      </c>
      <c r="H6" s="24" t="s">
        <v>24</v>
      </c>
      <c r="I6" s="24" t="s">
        <v>22</v>
      </c>
      <c r="J6" s="24" t="s">
        <v>25</v>
      </c>
      <c r="K6" s="23" t="s">
        <v>26</v>
      </c>
      <c r="L6" s="24" t="s">
        <v>27</v>
      </c>
      <c r="M6" s="23" t="s">
        <v>28</v>
      </c>
      <c r="N6" s="25" t="n">
        <v>42684</v>
      </c>
      <c r="O6" s="26" t="n">
        <v>42833</v>
      </c>
      <c r="P6" s="24" t="s">
        <v>29</v>
      </c>
      <c r="Q6" s="25"/>
      <c r="R6" s="27" t="s">
        <v>28</v>
      </c>
      <c r="S6" s="27"/>
      <c r="T6" s="28" t="n">
        <f aca="false">Tabela22[[#This Row],[DATA TÉRMINO]]-Tabela22[[#This Row],[DATA_ÍNICIO]]</f>
        <v>149</v>
      </c>
      <c r="U6" s="28" t="n">
        <f aca="false">INT(Tabela22[[#This Row],[DIAS]]/7)</f>
        <v>21</v>
      </c>
      <c r="V6" s="28" t="n">
        <f aca="false">INT(Tabela22[[#This Row],[semanas]]*12)</f>
        <v>252</v>
      </c>
      <c r="W6" s="28" t="n">
        <f aca="false">Tabela22[[#This Row],[Nº DE HORAS ]]-34</f>
        <v>218</v>
      </c>
      <c r="AMH6" s="0"/>
      <c r="AMI6" s="0"/>
      <c r="AMJ6" s="0"/>
    </row>
    <row r="7" s="22" customFormat="true" ht="12.75" hidden="false" customHeight="true" outlineLevel="0" collapsed="false">
      <c r="C7" s="23" t="n">
        <v>2016</v>
      </c>
      <c r="D7" s="23" t="n">
        <v>2</v>
      </c>
      <c r="E7" s="24" t="s">
        <v>30</v>
      </c>
      <c r="F7" s="24" t="s">
        <v>31</v>
      </c>
      <c r="G7" s="24" t="s">
        <v>32</v>
      </c>
      <c r="H7" s="24" t="s">
        <v>33</v>
      </c>
      <c r="I7" s="24" t="s">
        <v>34</v>
      </c>
      <c r="J7" s="24" t="s">
        <v>35</v>
      </c>
      <c r="K7" s="23" t="s">
        <v>26</v>
      </c>
      <c r="L7" s="24" t="s">
        <v>27</v>
      </c>
      <c r="M7" s="23" t="s">
        <v>28</v>
      </c>
      <c r="N7" s="25" t="n">
        <v>42684</v>
      </c>
      <c r="O7" s="26" t="n">
        <v>42833</v>
      </c>
      <c r="P7" s="24" t="s">
        <v>29</v>
      </c>
      <c r="Q7" s="25"/>
      <c r="R7" s="27" t="s">
        <v>28</v>
      </c>
      <c r="S7" s="27"/>
      <c r="T7" s="28" t="n">
        <f aca="false">Tabela22[[#This Row],[DATA TÉRMINO]]-Tabela22[[#This Row],[DATA_ÍNICIO]]</f>
        <v>149</v>
      </c>
      <c r="U7" s="28" t="n">
        <f aca="false">INT(Tabela22[[#This Row],[DIAS]]/7)</f>
        <v>21</v>
      </c>
      <c r="V7" s="28" t="n">
        <f aca="false">INT(Tabela22[[#This Row],[semanas]]*12)</f>
        <v>252</v>
      </c>
      <c r="W7" s="28" t="n">
        <f aca="false">Tabela22[[#This Row],[Nº DE HORAS ]]-34</f>
        <v>218</v>
      </c>
      <c r="AMH7" s="0"/>
      <c r="AMI7" s="0"/>
      <c r="AMJ7" s="0"/>
    </row>
    <row r="8" s="22" customFormat="true" ht="13.5" hidden="false" customHeight="true" outlineLevel="0" collapsed="false">
      <c r="C8" s="23" t="n">
        <v>2016</v>
      </c>
      <c r="D8" s="23" t="n">
        <v>2</v>
      </c>
      <c r="E8" s="24" t="s">
        <v>21</v>
      </c>
      <c r="F8" s="24" t="s">
        <v>22</v>
      </c>
      <c r="G8" s="24" t="s">
        <v>36</v>
      </c>
      <c r="H8" s="24" t="s">
        <v>37</v>
      </c>
      <c r="I8" s="24" t="s">
        <v>22</v>
      </c>
      <c r="J8" s="24" t="s">
        <v>25</v>
      </c>
      <c r="K8" s="23" t="s">
        <v>26</v>
      </c>
      <c r="L8" s="24" t="s">
        <v>27</v>
      </c>
      <c r="M8" s="23" t="s">
        <v>28</v>
      </c>
      <c r="N8" s="25" t="n">
        <v>42684</v>
      </c>
      <c r="O8" s="26" t="n">
        <v>42833</v>
      </c>
      <c r="P8" s="24" t="s">
        <v>29</v>
      </c>
      <c r="Q8" s="25"/>
      <c r="R8" s="27" t="s">
        <v>28</v>
      </c>
      <c r="S8" s="27"/>
      <c r="T8" s="28" t="n">
        <f aca="false">Tabela22[[#This Row],[DATA TÉRMINO]]-Tabela22[[#This Row],[DATA_ÍNICIO]]</f>
        <v>149</v>
      </c>
      <c r="U8" s="28" t="n">
        <f aca="false">INT(Tabela22[[#This Row],[DIAS]]/7)</f>
        <v>21</v>
      </c>
      <c r="V8" s="28" t="n">
        <f aca="false">INT(Tabela22[[#This Row],[semanas]]*12)</f>
        <v>252</v>
      </c>
      <c r="W8" s="28" t="n">
        <f aca="false">Tabela22[[#This Row],[Nº DE HORAS ]]-34</f>
        <v>218</v>
      </c>
      <c r="AMH8" s="0"/>
      <c r="AMI8" s="0"/>
      <c r="AMJ8" s="0"/>
    </row>
    <row r="9" s="22" customFormat="true" ht="13.8" hidden="false" customHeight="false" outlineLevel="0" collapsed="false">
      <c r="C9" s="23" t="n">
        <v>2016</v>
      </c>
      <c r="D9" s="23" t="n">
        <v>2</v>
      </c>
      <c r="E9" s="24" t="s">
        <v>30</v>
      </c>
      <c r="F9" s="24" t="s">
        <v>38</v>
      </c>
      <c r="G9" s="24" t="s">
        <v>39</v>
      </c>
      <c r="H9" s="24" t="s">
        <v>40</v>
      </c>
      <c r="I9" s="24" t="s">
        <v>22</v>
      </c>
      <c r="J9" s="24" t="s">
        <v>41</v>
      </c>
      <c r="K9" s="23" t="s">
        <v>26</v>
      </c>
      <c r="L9" s="24" t="s">
        <v>27</v>
      </c>
      <c r="M9" s="23" t="s">
        <v>28</v>
      </c>
      <c r="N9" s="25" t="n">
        <v>42684</v>
      </c>
      <c r="O9" s="26" t="n">
        <v>42833</v>
      </c>
      <c r="P9" s="24" t="s">
        <v>29</v>
      </c>
      <c r="Q9" s="25"/>
      <c r="R9" s="27" t="s">
        <v>28</v>
      </c>
      <c r="S9" s="27"/>
      <c r="T9" s="28" t="n">
        <f aca="false">Tabela22[[#This Row],[DATA TÉRMINO]]-Tabela22[[#This Row],[DATA_ÍNICIO]]</f>
        <v>149</v>
      </c>
      <c r="U9" s="28" t="n">
        <f aca="false">INT(Tabela22[[#This Row],[DIAS]]/7)</f>
        <v>21</v>
      </c>
      <c r="V9" s="28" t="n">
        <f aca="false">INT(Tabela22[[#This Row],[semanas]]*12)</f>
        <v>252</v>
      </c>
      <c r="W9" s="28" t="n">
        <f aca="false">Tabela22[[#This Row],[Nº DE HORAS ]]-34</f>
        <v>218</v>
      </c>
      <c r="AMH9" s="0"/>
      <c r="AMI9" s="0"/>
      <c r="AMJ9" s="0"/>
    </row>
    <row r="10" s="22" customFormat="true" ht="13.8" hidden="false" customHeight="false" outlineLevel="0" collapsed="false">
      <c r="C10" s="23" t="n">
        <v>2016</v>
      </c>
      <c r="D10" s="23" t="n">
        <v>2</v>
      </c>
      <c r="E10" s="24" t="s">
        <v>42</v>
      </c>
      <c r="F10" s="24" t="s">
        <v>43</v>
      </c>
      <c r="G10" s="24" t="s">
        <v>44</v>
      </c>
      <c r="H10" s="24" t="s">
        <v>45</v>
      </c>
      <c r="I10" s="24" t="s">
        <v>43</v>
      </c>
      <c r="J10" s="24" t="s">
        <v>46</v>
      </c>
      <c r="K10" s="23" t="s">
        <v>26</v>
      </c>
      <c r="L10" s="24" t="s">
        <v>27</v>
      </c>
      <c r="M10" s="23" t="s">
        <v>28</v>
      </c>
      <c r="N10" s="25" t="n">
        <v>42684</v>
      </c>
      <c r="O10" s="26" t="n">
        <v>42833</v>
      </c>
      <c r="P10" s="24" t="s">
        <v>29</v>
      </c>
      <c r="Q10" s="25"/>
      <c r="R10" s="27" t="s">
        <v>28</v>
      </c>
      <c r="S10" s="27"/>
      <c r="T10" s="28" t="n">
        <f aca="false">Tabela22[[#This Row],[DATA TÉRMINO]]-Tabela22[[#This Row],[DATA_ÍNICIO]]</f>
        <v>149</v>
      </c>
      <c r="U10" s="28" t="n">
        <f aca="false">INT(Tabela22[[#This Row],[DIAS]]/7)</f>
        <v>21</v>
      </c>
      <c r="V10" s="28" t="n">
        <f aca="false">INT(Tabela22[[#This Row],[semanas]]*12)</f>
        <v>252</v>
      </c>
      <c r="W10" s="28" t="n">
        <f aca="false">Tabela22[[#This Row],[Nº DE HORAS ]]-34</f>
        <v>218</v>
      </c>
      <c r="AMH10" s="0"/>
      <c r="AMI10" s="0"/>
      <c r="AMJ10" s="0"/>
    </row>
    <row r="11" s="22" customFormat="true" ht="13.8" hidden="false" customHeight="false" outlineLevel="0" collapsed="false">
      <c r="C11" s="23" t="n">
        <v>2016</v>
      </c>
      <c r="D11" s="23" t="n">
        <v>2</v>
      </c>
      <c r="E11" s="24" t="s">
        <v>47</v>
      </c>
      <c r="F11" s="24" t="s">
        <v>48</v>
      </c>
      <c r="G11" s="24" t="s">
        <v>49</v>
      </c>
      <c r="H11" s="24" t="s">
        <v>50</v>
      </c>
      <c r="I11" s="24" t="s">
        <v>48</v>
      </c>
      <c r="J11" s="24" t="s">
        <v>51</v>
      </c>
      <c r="K11" s="23" t="s">
        <v>26</v>
      </c>
      <c r="L11" s="24" t="s">
        <v>27</v>
      </c>
      <c r="M11" s="23" t="s">
        <v>28</v>
      </c>
      <c r="N11" s="25" t="n">
        <v>42684</v>
      </c>
      <c r="O11" s="26" t="n">
        <v>42833</v>
      </c>
      <c r="P11" s="24" t="s">
        <v>29</v>
      </c>
      <c r="Q11" s="25"/>
      <c r="R11" s="27" t="s">
        <v>28</v>
      </c>
      <c r="S11" s="27"/>
      <c r="T11" s="28" t="n">
        <f aca="false">Tabela22[[#This Row],[DATA TÉRMINO]]-Tabela22[[#This Row],[DATA_ÍNICIO]]</f>
        <v>149</v>
      </c>
      <c r="U11" s="28" t="n">
        <f aca="false">INT(Tabela22[[#This Row],[DIAS]]/7)</f>
        <v>21</v>
      </c>
      <c r="V11" s="28" t="n">
        <f aca="false">INT(Tabela22[[#This Row],[semanas]]*12)</f>
        <v>252</v>
      </c>
      <c r="W11" s="28" t="n">
        <f aca="false">Tabela22[[#This Row],[Nº DE HORAS ]]-34</f>
        <v>218</v>
      </c>
      <c r="AMH11" s="0"/>
      <c r="AMI11" s="0"/>
      <c r="AMJ11" s="0"/>
    </row>
    <row r="12" s="22" customFormat="true" ht="13.8" hidden="false" customHeight="false" outlineLevel="0" collapsed="false">
      <c r="C12" s="23" t="n">
        <v>2016</v>
      </c>
      <c r="D12" s="23" t="n">
        <v>2</v>
      </c>
      <c r="E12" s="24" t="s">
        <v>30</v>
      </c>
      <c r="F12" s="24" t="s">
        <v>52</v>
      </c>
      <c r="G12" s="24" t="s">
        <v>53</v>
      </c>
      <c r="H12" s="24" t="s">
        <v>54</v>
      </c>
      <c r="I12" s="24" t="s">
        <v>55</v>
      </c>
      <c r="J12" s="24" t="s">
        <v>56</v>
      </c>
      <c r="K12" s="23" t="s">
        <v>26</v>
      </c>
      <c r="L12" s="24" t="s">
        <v>27</v>
      </c>
      <c r="M12" s="23" t="s">
        <v>28</v>
      </c>
      <c r="N12" s="25" t="n">
        <v>42684</v>
      </c>
      <c r="O12" s="26" t="n">
        <v>42833</v>
      </c>
      <c r="P12" s="24" t="s">
        <v>29</v>
      </c>
      <c r="Q12" s="25"/>
      <c r="R12" s="27" t="s">
        <v>28</v>
      </c>
      <c r="S12" s="27"/>
      <c r="T12" s="28" t="n">
        <f aca="false">Tabela22[[#This Row],[DATA TÉRMINO]]-Tabela22[[#This Row],[DATA_ÍNICIO]]</f>
        <v>149</v>
      </c>
      <c r="U12" s="28" t="n">
        <f aca="false">INT(Tabela22[[#This Row],[DIAS]]/7)</f>
        <v>21</v>
      </c>
      <c r="V12" s="28" t="n">
        <f aca="false">INT(Tabela22[[#This Row],[semanas]]*12)</f>
        <v>252</v>
      </c>
      <c r="W12" s="28" t="n">
        <f aca="false">Tabela22[[#This Row],[Nº DE HORAS ]]-34</f>
        <v>218</v>
      </c>
      <c r="AMH12" s="0"/>
      <c r="AMI12" s="0"/>
      <c r="AMJ12" s="0"/>
    </row>
    <row r="13" s="22" customFormat="true" ht="15" hidden="false" customHeight="true" outlineLevel="0" collapsed="false">
      <c r="C13" s="23" t="n">
        <v>2016</v>
      </c>
      <c r="D13" s="23" t="n">
        <v>2</v>
      </c>
      <c r="E13" s="24" t="s">
        <v>30</v>
      </c>
      <c r="F13" s="24" t="s">
        <v>57</v>
      </c>
      <c r="G13" s="24" t="s">
        <v>58</v>
      </c>
      <c r="H13" s="24" t="s">
        <v>59</v>
      </c>
      <c r="I13" s="24" t="s">
        <v>60</v>
      </c>
      <c r="J13" s="24" t="s">
        <v>61</v>
      </c>
      <c r="K13" s="23" t="s">
        <v>26</v>
      </c>
      <c r="L13" s="24" t="s">
        <v>27</v>
      </c>
      <c r="M13" s="23" t="s">
        <v>28</v>
      </c>
      <c r="N13" s="25" t="n">
        <v>42684</v>
      </c>
      <c r="O13" s="26" t="n">
        <v>42833</v>
      </c>
      <c r="P13" s="24" t="s">
        <v>29</v>
      </c>
      <c r="Q13" s="25"/>
      <c r="R13" s="27" t="s">
        <v>28</v>
      </c>
      <c r="S13" s="27"/>
      <c r="T13" s="28" t="n">
        <f aca="false">Tabela22[[#This Row],[DATA TÉRMINO]]-Tabela22[[#This Row],[DATA_ÍNICIO]]</f>
        <v>149</v>
      </c>
      <c r="U13" s="28" t="n">
        <f aca="false">INT(Tabela22[[#This Row],[DIAS]]/7)</f>
        <v>21</v>
      </c>
      <c r="V13" s="28" t="n">
        <f aca="false">INT(Tabela22[[#This Row],[semanas]]*12)</f>
        <v>252</v>
      </c>
      <c r="W13" s="28" t="n">
        <f aca="false">Tabela22[[#This Row],[Nº DE HORAS ]]-34</f>
        <v>218</v>
      </c>
      <c r="AMH13" s="0"/>
      <c r="AMI13" s="0"/>
      <c r="AMJ13" s="0"/>
    </row>
    <row r="14" customFormat="false" ht="15" hidden="false" customHeight="true" outlineLevel="0" collapsed="false">
      <c r="A14" s="22"/>
      <c r="B14" s="22"/>
      <c r="C14" s="29" t="n">
        <v>2016</v>
      </c>
      <c r="D14" s="23" t="n">
        <v>2</v>
      </c>
      <c r="E14" s="24" t="s">
        <v>30</v>
      </c>
      <c r="F14" s="24" t="s">
        <v>57</v>
      </c>
      <c r="G14" s="24" t="s">
        <v>62</v>
      </c>
      <c r="H14" s="24" t="s">
        <v>63</v>
      </c>
      <c r="I14" s="24" t="s">
        <v>64</v>
      </c>
      <c r="J14" s="24" t="s">
        <v>65</v>
      </c>
      <c r="K14" s="23" t="s">
        <v>26</v>
      </c>
      <c r="L14" s="24" t="s">
        <v>27</v>
      </c>
      <c r="M14" s="23" t="s">
        <v>28</v>
      </c>
      <c r="N14" s="25" t="n">
        <v>42684</v>
      </c>
      <c r="O14" s="25" t="n">
        <v>42833</v>
      </c>
      <c r="P14" s="24" t="s">
        <v>66</v>
      </c>
      <c r="Q14" s="25" t="n">
        <v>42802</v>
      </c>
      <c r="R14" s="27"/>
      <c r="S14" s="27" t="s">
        <v>67</v>
      </c>
      <c r="T14" s="28" t="n">
        <f aca="false">Tabela22[[#This Row],[DATA TÉRMINO]]-Tabela22[[#This Row],[DATA_ÍNICIO]]</f>
        <v>149</v>
      </c>
      <c r="U14" s="28" t="n">
        <f aca="false">INT(Tabela22[[#This Row],[DIAS]]/7)</f>
        <v>21</v>
      </c>
      <c r="V14" s="28" t="n">
        <f aca="false">INT(Tabela22[[#This Row],[semanas]]*12)</f>
        <v>252</v>
      </c>
      <c r="W14" s="28" t="n">
        <f aca="false">Tabela22[[#This Row],[Nº DE HORAS ]]-34</f>
        <v>218</v>
      </c>
    </row>
    <row r="15" customFormat="false" ht="15.75" hidden="false" customHeight="true" outlineLevel="0" collapsed="false">
      <c r="A15" s="22"/>
      <c r="B15" s="22"/>
      <c r="C15" s="23" t="n">
        <v>2016</v>
      </c>
      <c r="D15" s="23" t="n">
        <v>2</v>
      </c>
      <c r="E15" s="24" t="s">
        <v>30</v>
      </c>
      <c r="F15" s="24" t="s">
        <v>52</v>
      </c>
      <c r="G15" s="30" t="s">
        <v>68</v>
      </c>
      <c r="H15" s="24" t="s">
        <v>69</v>
      </c>
      <c r="I15" s="24" t="s">
        <v>70</v>
      </c>
      <c r="J15" s="24" t="s">
        <v>71</v>
      </c>
      <c r="K15" s="23" t="s">
        <v>26</v>
      </c>
      <c r="L15" s="24" t="s">
        <v>27</v>
      </c>
      <c r="M15" s="23" t="s">
        <v>28</v>
      </c>
      <c r="N15" s="25" t="n">
        <v>42684</v>
      </c>
      <c r="O15" s="26" t="n">
        <v>42833</v>
      </c>
      <c r="P15" s="24" t="s">
        <v>29</v>
      </c>
      <c r="Q15" s="25"/>
      <c r="R15" s="27" t="s">
        <v>28</v>
      </c>
      <c r="S15" s="27"/>
      <c r="T15" s="28" t="n">
        <f aca="false">Tabela22[[#This Row],[DATA TÉRMINO]]-Tabela22[[#This Row],[DATA_ÍNICIO]]</f>
        <v>149</v>
      </c>
      <c r="U15" s="28" t="n">
        <f aca="false">INT(Tabela22[[#This Row],[DIAS]]/7)</f>
        <v>21</v>
      </c>
      <c r="V15" s="28" t="n">
        <f aca="false">INT(Tabela22[[#This Row],[semanas]]*12)</f>
        <v>252</v>
      </c>
      <c r="W15" s="28" t="n">
        <f aca="false">Tabela22[[#This Row],[Nº DE HORAS ]]-34</f>
        <v>218</v>
      </c>
    </row>
    <row r="16" customFormat="false" ht="13.8" hidden="false" customHeight="false" outlineLevel="0" collapsed="false">
      <c r="A16" s="22"/>
      <c r="B16" s="22"/>
      <c r="C16" s="23" t="n">
        <v>2016</v>
      </c>
      <c r="D16" s="23" t="n">
        <v>2</v>
      </c>
      <c r="E16" s="24" t="s">
        <v>30</v>
      </c>
      <c r="F16" s="24" t="s">
        <v>31</v>
      </c>
      <c r="G16" s="24" t="s">
        <v>72</v>
      </c>
      <c r="H16" s="24" t="s">
        <v>73</v>
      </c>
      <c r="I16" s="24" t="s">
        <v>34</v>
      </c>
      <c r="J16" s="24" t="s">
        <v>74</v>
      </c>
      <c r="K16" s="23" t="s">
        <v>26</v>
      </c>
      <c r="L16" s="24" t="s">
        <v>27</v>
      </c>
      <c r="M16" s="23" t="s">
        <v>28</v>
      </c>
      <c r="N16" s="25" t="n">
        <v>42684</v>
      </c>
      <c r="O16" s="26" t="n">
        <v>42833</v>
      </c>
      <c r="P16" s="24" t="s">
        <v>29</v>
      </c>
      <c r="Q16" s="25"/>
      <c r="R16" s="27" t="s">
        <v>28</v>
      </c>
      <c r="S16" s="27"/>
      <c r="T16" s="28" t="n">
        <f aca="false">Tabela22[[#This Row],[DATA TÉRMINO]]-Tabela22[[#This Row],[DATA_ÍNICIO]]</f>
        <v>149</v>
      </c>
      <c r="U16" s="28" t="n">
        <f aca="false">INT(Tabela22[[#This Row],[DIAS]]/7)</f>
        <v>21</v>
      </c>
      <c r="V16" s="28" t="n">
        <f aca="false">INT(Tabela22[[#This Row],[semanas]]*12)</f>
        <v>252</v>
      </c>
      <c r="W16" s="28" t="n">
        <f aca="false">Tabela22[[#This Row],[Nº DE HORAS ]]-34</f>
        <v>218</v>
      </c>
    </row>
    <row r="17" customFormat="false" ht="15" hidden="false" customHeight="true" outlineLevel="0" collapsed="false">
      <c r="A17" s="22"/>
      <c r="B17" s="22"/>
      <c r="C17" s="23" t="n">
        <v>2016</v>
      </c>
      <c r="D17" s="23" t="n">
        <v>2</v>
      </c>
      <c r="E17" s="24" t="s">
        <v>21</v>
      </c>
      <c r="F17" s="30" t="s">
        <v>52</v>
      </c>
      <c r="G17" s="24" t="s">
        <v>75</v>
      </c>
      <c r="H17" s="24" t="s">
        <v>76</v>
      </c>
      <c r="I17" s="24" t="s">
        <v>52</v>
      </c>
      <c r="J17" s="24" t="s">
        <v>77</v>
      </c>
      <c r="K17" s="23" t="s">
        <v>26</v>
      </c>
      <c r="L17" s="24" t="s">
        <v>27</v>
      </c>
      <c r="M17" s="23" t="s">
        <v>28</v>
      </c>
      <c r="N17" s="25" t="n">
        <v>42684</v>
      </c>
      <c r="O17" s="26" t="n">
        <v>42833</v>
      </c>
      <c r="P17" s="24" t="s">
        <v>29</v>
      </c>
      <c r="Q17" s="31"/>
      <c r="R17" s="27" t="s">
        <v>28</v>
      </c>
      <c r="S17" s="27"/>
      <c r="T17" s="28" t="n">
        <f aca="false">Tabela22[[#This Row],[DATA TÉRMINO]]-Tabela22[[#This Row],[DATA_ÍNICIO]]</f>
        <v>149</v>
      </c>
      <c r="U17" s="28" t="n">
        <f aca="false">INT(Tabela22[[#This Row],[DIAS]]/7)</f>
        <v>21</v>
      </c>
      <c r="V17" s="28" t="n">
        <f aca="false">INT(Tabela22[[#This Row],[semanas]]*12)</f>
        <v>252</v>
      </c>
      <c r="W17" s="28" t="n">
        <f aca="false">Tabela22[[#This Row],[Nº DE HORAS ]]-34</f>
        <v>218</v>
      </c>
    </row>
    <row r="18" customFormat="false" ht="15" hidden="false" customHeight="true" outlineLevel="0" collapsed="false">
      <c r="A18" s="22"/>
      <c r="B18" s="22"/>
      <c r="C18" s="23" t="n">
        <v>2016</v>
      </c>
      <c r="D18" s="23" t="n">
        <v>2</v>
      </c>
      <c r="E18" s="24" t="s">
        <v>30</v>
      </c>
      <c r="F18" s="24" t="s">
        <v>31</v>
      </c>
      <c r="G18" s="24" t="s">
        <v>78</v>
      </c>
      <c r="H18" s="24" t="s">
        <v>40</v>
      </c>
      <c r="I18" s="24" t="s">
        <v>38</v>
      </c>
      <c r="J18" s="24" t="s">
        <v>79</v>
      </c>
      <c r="K18" s="23" t="s">
        <v>26</v>
      </c>
      <c r="L18" s="24" t="s">
        <v>27</v>
      </c>
      <c r="M18" s="23" t="s">
        <v>28</v>
      </c>
      <c r="N18" s="25" t="n">
        <v>42684</v>
      </c>
      <c r="O18" s="26" t="n">
        <v>42833</v>
      </c>
      <c r="P18" s="24" t="s">
        <v>29</v>
      </c>
      <c r="Q18" s="31"/>
      <c r="R18" s="27" t="s">
        <v>28</v>
      </c>
      <c r="S18" s="27"/>
      <c r="T18" s="28" t="n">
        <f aca="false">Tabela22[[#This Row],[DATA TÉRMINO]]-Tabela22[[#This Row],[DATA_ÍNICIO]]</f>
        <v>149</v>
      </c>
      <c r="U18" s="28" t="n">
        <f aca="false">INT(Tabela22[[#This Row],[DIAS]]/7)</f>
        <v>21</v>
      </c>
      <c r="V18" s="28" t="n">
        <f aca="false">INT(Tabela22[[#This Row],[semanas]]*12)</f>
        <v>252</v>
      </c>
      <c r="W18" s="28" t="n">
        <f aca="false">Tabela22[[#This Row],[Nº DE HORAS ]]-34</f>
        <v>218</v>
      </c>
    </row>
    <row r="19" customFormat="false" ht="13.8" hidden="false" customHeight="false" outlineLevel="0" collapsed="false">
      <c r="A19" s="22"/>
      <c r="B19" s="22"/>
      <c r="C19" s="23" t="n">
        <v>2016</v>
      </c>
      <c r="D19" s="23" t="n">
        <v>2</v>
      </c>
      <c r="E19" s="24" t="s">
        <v>21</v>
      </c>
      <c r="F19" s="24" t="s">
        <v>80</v>
      </c>
      <c r="G19" s="24" t="s">
        <v>81</v>
      </c>
      <c r="H19" s="24" t="s">
        <v>82</v>
      </c>
      <c r="I19" s="24" t="s">
        <v>80</v>
      </c>
      <c r="J19" s="24" t="s">
        <v>83</v>
      </c>
      <c r="K19" s="23" t="s">
        <v>26</v>
      </c>
      <c r="L19" s="24" t="s">
        <v>27</v>
      </c>
      <c r="M19" s="23" t="s">
        <v>28</v>
      </c>
      <c r="N19" s="25" t="n">
        <v>42684</v>
      </c>
      <c r="O19" s="26" t="n">
        <v>42833</v>
      </c>
      <c r="P19" s="24" t="s">
        <v>29</v>
      </c>
      <c r="Q19" s="31"/>
      <c r="R19" s="27" t="s">
        <v>28</v>
      </c>
      <c r="S19" s="27"/>
      <c r="T19" s="28" t="n">
        <f aca="false">Tabela22[[#This Row],[DATA TÉRMINO]]-Tabela22[[#This Row],[DATA_ÍNICIO]]</f>
        <v>149</v>
      </c>
      <c r="U19" s="28" t="n">
        <f aca="false">INT(Tabela22[[#This Row],[DIAS]]/7)</f>
        <v>21</v>
      </c>
      <c r="V19" s="28" t="n">
        <f aca="false">INT(Tabela22[[#This Row],[semanas]]*12)</f>
        <v>252</v>
      </c>
      <c r="W19" s="28" t="n">
        <f aca="false">Tabela22[[#This Row],[Nº DE HORAS ]]-34</f>
        <v>218</v>
      </c>
    </row>
    <row r="20" customFormat="false" ht="13.8" hidden="false" customHeight="false" outlineLevel="0" collapsed="false">
      <c r="A20" s="22"/>
      <c r="B20" s="22"/>
      <c r="C20" s="23" t="n">
        <v>2016</v>
      </c>
      <c r="D20" s="23" t="n">
        <v>2</v>
      </c>
      <c r="E20" s="24" t="s">
        <v>21</v>
      </c>
      <c r="F20" s="24" t="s">
        <v>84</v>
      </c>
      <c r="G20" s="24" t="s">
        <v>85</v>
      </c>
      <c r="H20" s="24" t="s">
        <v>86</v>
      </c>
      <c r="I20" s="24" t="s">
        <v>84</v>
      </c>
      <c r="J20" s="24" t="s">
        <v>87</v>
      </c>
      <c r="K20" s="23" t="s">
        <v>26</v>
      </c>
      <c r="L20" s="24" t="s">
        <v>27</v>
      </c>
      <c r="M20" s="23" t="s">
        <v>28</v>
      </c>
      <c r="N20" s="25" t="n">
        <v>42684</v>
      </c>
      <c r="O20" s="26" t="n">
        <v>42833</v>
      </c>
      <c r="P20" s="24" t="s">
        <v>29</v>
      </c>
      <c r="Q20" s="31"/>
      <c r="R20" s="27" t="s">
        <v>28</v>
      </c>
      <c r="S20" s="27"/>
      <c r="T20" s="28" t="n">
        <f aca="false">Tabela22[[#This Row],[DATA TÉRMINO]]-Tabela22[[#This Row],[DATA_ÍNICIO]]</f>
        <v>149</v>
      </c>
      <c r="U20" s="28" t="n">
        <f aca="false">INT(Tabela22[[#This Row],[DIAS]]/7)</f>
        <v>21</v>
      </c>
      <c r="V20" s="28" t="n">
        <f aca="false">INT(Tabela22[[#This Row],[semanas]]*12)</f>
        <v>252</v>
      </c>
      <c r="W20" s="28" t="n">
        <f aca="false">Tabela22[[#This Row],[Nº DE HORAS ]]-34</f>
        <v>218</v>
      </c>
    </row>
    <row r="21" customFormat="false" ht="13.8" hidden="false" customHeight="false" outlineLevel="0" collapsed="false">
      <c r="A21" s="22"/>
      <c r="B21" s="22"/>
      <c r="C21" s="23" t="n">
        <v>2016</v>
      </c>
      <c r="D21" s="23" t="n">
        <v>2</v>
      </c>
      <c r="E21" s="24" t="s">
        <v>30</v>
      </c>
      <c r="F21" s="24" t="s">
        <v>52</v>
      </c>
      <c r="G21" s="24" t="s">
        <v>88</v>
      </c>
      <c r="H21" s="24" t="s">
        <v>89</v>
      </c>
      <c r="I21" s="24" t="s">
        <v>52</v>
      </c>
      <c r="J21" s="24" t="s">
        <v>90</v>
      </c>
      <c r="K21" s="23" t="s">
        <v>26</v>
      </c>
      <c r="L21" s="24" t="s">
        <v>27</v>
      </c>
      <c r="M21" s="23" t="s">
        <v>28</v>
      </c>
      <c r="N21" s="25" t="n">
        <v>42684</v>
      </c>
      <c r="O21" s="26" t="n">
        <v>42833</v>
      </c>
      <c r="P21" s="24" t="s">
        <v>29</v>
      </c>
      <c r="Q21" s="31"/>
      <c r="R21" s="27"/>
      <c r="S21" s="27"/>
      <c r="T21" s="28" t="n">
        <f aca="false">Tabela22[[#This Row],[DATA TÉRMINO]]-Tabela22[[#This Row],[DATA_ÍNICIO]]</f>
        <v>149</v>
      </c>
      <c r="U21" s="28" t="n">
        <f aca="false">INT(Tabela22[[#This Row],[DIAS]]/7)</f>
        <v>21</v>
      </c>
      <c r="V21" s="28" t="n">
        <f aca="false">INT(Tabela22[[#This Row],[semanas]]*12)</f>
        <v>252</v>
      </c>
      <c r="W21" s="28" t="n">
        <f aca="false">Tabela22[[#This Row],[Nº DE HORAS ]]-34</f>
        <v>218</v>
      </c>
    </row>
    <row r="22" customFormat="false" ht="14.1" hidden="false" customHeight="true" outlineLevel="0" collapsed="false">
      <c r="A22" s="2"/>
      <c r="C22" s="23" t="n">
        <v>2016</v>
      </c>
      <c r="D22" s="23" t="n">
        <v>2</v>
      </c>
      <c r="E22" s="24" t="s">
        <v>30</v>
      </c>
      <c r="F22" s="24" t="s">
        <v>31</v>
      </c>
      <c r="G22" s="24" t="s">
        <v>91</v>
      </c>
      <c r="H22" s="24" t="s">
        <v>92</v>
      </c>
      <c r="I22" s="24" t="s">
        <v>31</v>
      </c>
      <c r="J22" s="24" t="s">
        <v>74</v>
      </c>
      <c r="K22" s="23" t="s">
        <v>26</v>
      </c>
      <c r="L22" s="24" t="s">
        <v>27</v>
      </c>
      <c r="M22" s="23" t="s">
        <v>28</v>
      </c>
      <c r="N22" s="25" t="n">
        <v>42684</v>
      </c>
      <c r="O22" s="26" t="n">
        <v>42833</v>
      </c>
      <c r="P22" s="24" t="s">
        <v>29</v>
      </c>
      <c r="Q22" s="31"/>
      <c r="R22" s="27" t="s">
        <v>28</v>
      </c>
      <c r="S22" s="27"/>
      <c r="T22" s="28" t="n">
        <f aca="false">Tabela22[[#This Row],[DATA TÉRMINO]]-Tabela22[[#This Row],[DATA_ÍNICIO]]</f>
        <v>149</v>
      </c>
      <c r="U22" s="28" t="n">
        <f aca="false">INT(Tabela22[[#This Row],[DIAS]]/7)</f>
        <v>21</v>
      </c>
      <c r="V22" s="28" t="n">
        <f aca="false">INT(Tabela22[[#This Row],[semanas]]*12)</f>
        <v>252</v>
      </c>
      <c r="W22" s="28" t="n">
        <f aca="false">Tabela22[[#This Row],[Nº DE HORAS ]]-34</f>
        <v>218</v>
      </c>
    </row>
    <row r="23" customFormat="false" ht="14.1" hidden="false" customHeight="true" outlineLevel="0" collapsed="false">
      <c r="A23" s="2"/>
      <c r="C23" s="23" t="n">
        <v>2016</v>
      </c>
      <c r="D23" s="23" t="n">
        <v>2</v>
      </c>
      <c r="E23" s="24" t="s">
        <v>21</v>
      </c>
      <c r="F23" s="24" t="s">
        <v>80</v>
      </c>
      <c r="G23" s="24" t="s">
        <v>93</v>
      </c>
      <c r="H23" s="24" t="s">
        <v>94</v>
      </c>
      <c r="I23" s="24" t="s">
        <v>80</v>
      </c>
      <c r="J23" s="24" t="s">
        <v>95</v>
      </c>
      <c r="K23" s="23" t="s">
        <v>26</v>
      </c>
      <c r="L23" s="24" t="s">
        <v>27</v>
      </c>
      <c r="M23" s="23" t="s">
        <v>28</v>
      </c>
      <c r="N23" s="25" t="n">
        <v>42684</v>
      </c>
      <c r="O23" s="26" t="n">
        <v>42833</v>
      </c>
      <c r="P23" s="24" t="s">
        <v>29</v>
      </c>
      <c r="Q23" s="31"/>
      <c r="R23" s="27" t="s">
        <v>28</v>
      </c>
      <c r="S23" s="27"/>
      <c r="T23" s="28" t="n">
        <f aca="false">Tabela22[[#This Row],[DATA TÉRMINO]]-Tabela22[[#This Row],[DATA_ÍNICIO]]</f>
        <v>149</v>
      </c>
      <c r="U23" s="28" t="n">
        <f aca="false">INT(Tabela22[[#This Row],[DIAS]]/7)</f>
        <v>21</v>
      </c>
      <c r="V23" s="28" t="n">
        <f aca="false">INT(Tabela22[[#This Row],[semanas]]*12)</f>
        <v>252</v>
      </c>
      <c r="W23" s="28" t="n">
        <f aca="false">Tabela22[[#This Row],[Nº DE HORAS ]]-34</f>
        <v>218</v>
      </c>
    </row>
    <row r="24" customFormat="false" ht="14.1" hidden="false" customHeight="true" outlineLevel="0" collapsed="false">
      <c r="A24" s="2"/>
      <c r="C24" s="23" t="n">
        <v>2016</v>
      </c>
      <c r="D24" s="23" t="n">
        <v>2</v>
      </c>
      <c r="E24" s="24" t="s">
        <v>96</v>
      </c>
      <c r="F24" s="24" t="s">
        <v>97</v>
      </c>
      <c r="G24" s="24" t="s">
        <v>98</v>
      </c>
      <c r="H24" s="24" t="s">
        <v>99</v>
      </c>
      <c r="I24" s="24" t="s">
        <v>97</v>
      </c>
      <c r="J24" s="24" t="s">
        <v>100</v>
      </c>
      <c r="K24" s="23" t="s">
        <v>26</v>
      </c>
      <c r="L24" s="24" t="s">
        <v>27</v>
      </c>
      <c r="M24" s="23" t="s">
        <v>28</v>
      </c>
      <c r="N24" s="25" t="n">
        <v>42684</v>
      </c>
      <c r="O24" s="26" t="n">
        <v>42833</v>
      </c>
      <c r="P24" s="24" t="s">
        <v>29</v>
      </c>
      <c r="Q24" s="31"/>
      <c r="R24" s="27" t="s">
        <v>28</v>
      </c>
      <c r="S24" s="27"/>
      <c r="T24" s="28" t="n">
        <f aca="false">Tabela22[[#This Row],[DATA TÉRMINO]]-Tabela22[[#This Row],[DATA_ÍNICIO]]</f>
        <v>149</v>
      </c>
      <c r="U24" s="28" t="n">
        <f aca="false">INT(Tabela22[[#This Row],[DIAS]]/7)</f>
        <v>21</v>
      </c>
      <c r="V24" s="28" t="n">
        <f aca="false">INT(Tabela22[[#This Row],[semanas]]*12)</f>
        <v>252</v>
      </c>
      <c r="W24" s="28" t="n">
        <f aca="false">Tabela22[[#This Row],[Nº DE HORAS ]]-34</f>
        <v>218</v>
      </c>
    </row>
    <row r="25" customFormat="false" ht="14.1" hidden="false" customHeight="true" outlineLevel="0" collapsed="false">
      <c r="A25" s="2"/>
      <c r="C25" s="23" t="n">
        <v>2016</v>
      </c>
      <c r="D25" s="23" t="n">
        <v>2</v>
      </c>
      <c r="E25" s="24" t="s">
        <v>21</v>
      </c>
      <c r="F25" s="24" t="s">
        <v>80</v>
      </c>
      <c r="G25" s="24" t="s">
        <v>101</v>
      </c>
      <c r="H25" s="24" t="s">
        <v>102</v>
      </c>
      <c r="I25" s="24" t="s">
        <v>80</v>
      </c>
      <c r="J25" s="24" t="s">
        <v>103</v>
      </c>
      <c r="K25" s="23" t="s">
        <v>26</v>
      </c>
      <c r="L25" s="24" t="s">
        <v>27</v>
      </c>
      <c r="M25" s="23" t="s">
        <v>28</v>
      </c>
      <c r="N25" s="25" t="n">
        <v>42684</v>
      </c>
      <c r="O25" s="26" t="n">
        <v>42833</v>
      </c>
      <c r="P25" s="24" t="s">
        <v>29</v>
      </c>
      <c r="Q25" s="31"/>
      <c r="R25" s="27" t="s">
        <v>28</v>
      </c>
      <c r="S25" s="27"/>
      <c r="T25" s="28" t="n">
        <f aca="false">Tabela22[[#This Row],[DATA TÉRMINO]]-Tabela22[[#This Row],[DATA_ÍNICIO]]</f>
        <v>149</v>
      </c>
      <c r="U25" s="28" t="n">
        <f aca="false">INT(Tabela22[[#This Row],[DIAS]]/7)</f>
        <v>21</v>
      </c>
      <c r="V25" s="28" t="n">
        <f aca="false">INT(Tabela22[[#This Row],[semanas]]*12)</f>
        <v>252</v>
      </c>
      <c r="W25" s="28" t="n">
        <f aca="false">Tabela22[[#This Row],[Nº DE HORAS ]]-34</f>
        <v>218</v>
      </c>
    </row>
    <row r="26" customFormat="false" ht="14.1" hidden="false" customHeight="true" outlineLevel="0" collapsed="false">
      <c r="A26" s="2"/>
      <c r="C26" s="23" t="n">
        <v>2016</v>
      </c>
      <c r="D26" s="23" t="n">
        <v>2</v>
      </c>
      <c r="E26" s="24" t="s">
        <v>30</v>
      </c>
      <c r="F26" s="24" t="s">
        <v>57</v>
      </c>
      <c r="G26" s="24" t="s">
        <v>104</v>
      </c>
      <c r="H26" s="24" t="s">
        <v>105</v>
      </c>
      <c r="I26" s="24" t="s">
        <v>64</v>
      </c>
      <c r="J26" s="24" t="s">
        <v>106</v>
      </c>
      <c r="K26" s="23" t="s">
        <v>26</v>
      </c>
      <c r="L26" s="24" t="s">
        <v>27</v>
      </c>
      <c r="M26" s="23" t="s">
        <v>28</v>
      </c>
      <c r="N26" s="25" t="n">
        <v>42684</v>
      </c>
      <c r="O26" s="26" t="n">
        <v>42833</v>
      </c>
      <c r="P26" s="24" t="s">
        <v>29</v>
      </c>
      <c r="Q26" s="31"/>
      <c r="R26" s="27" t="s">
        <v>28</v>
      </c>
      <c r="S26" s="27"/>
      <c r="T26" s="28" t="n">
        <f aca="false">Tabela22[[#This Row],[DATA TÉRMINO]]-Tabela22[[#This Row],[DATA_ÍNICIO]]</f>
        <v>149</v>
      </c>
      <c r="U26" s="28" t="n">
        <f aca="false">INT(Tabela22[[#This Row],[DIAS]]/7)</f>
        <v>21</v>
      </c>
      <c r="V26" s="28" t="n">
        <f aca="false">INT(Tabela22[[#This Row],[semanas]]*12)</f>
        <v>252</v>
      </c>
      <c r="W26" s="28" t="n">
        <f aca="false">Tabela22[[#This Row],[Nº DE HORAS ]]-34</f>
        <v>218</v>
      </c>
    </row>
    <row r="27" customFormat="false" ht="14.1" hidden="false" customHeight="true" outlineLevel="0" collapsed="false">
      <c r="A27" s="2"/>
      <c r="C27" s="23" t="n">
        <v>2016</v>
      </c>
      <c r="D27" s="23" t="n">
        <v>2</v>
      </c>
      <c r="E27" s="24" t="s">
        <v>30</v>
      </c>
      <c r="F27" s="24" t="s">
        <v>38</v>
      </c>
      <c r="G27" s="24" t="s">
        <v>107</v>
      </c>
      <c r="H27" s="24" t="s">
        <v>40</v>
      </c>
      <c r="I27" s="24" t="s">
        <v>108</v>
      </c>
      <c r="J27" s="24" t="s">
        <v>109</v>
      </c>
      <c r="K27" s="23" t="s">
        <v>26</v>
      </c>
      <c r="L27" s="24" t="s">
        <v>27</v>
      </c>
      <c r="M27" s="23" t="s">
        <v>28</v>
      </c>
      <c r="N27" s="25" t="n">
        <v>42684</v>
      </c>
      <c r="O27" s="26" t="n">
        <v>42833</v>
      </c>
      <c r="P27" s="24" t="s">
        <v>29</v>
      </c>
      <c r="Q27" s="31"/>
      <c r="R27" s="27" t="s">
        <v>28</v>
      </c>
      <c r="S27" s="27"/>
      <c r="T27" s="28" t="n">
        <f aca="false">Tabela22[[#This Row],[DATA TÉRMINO]]-Tabela22[[#This Row],[DATA_ÍNICIO]]</f>
        <v>149</v>
      </c>
      <c r="U27" s="28" t="n">
        <f aca="false">INT(Tabela22[[#This Row],[DIAS]]/7)</f>
        <v>21</v>
      </c>
      <c r="V27" s="28" t="n">
        <f aca="false">INT(Tabela22[[#This Row],[semanas]]*12)</f>
        <v>252</v>
      </c>
      <c r="W27" s="28" t="n">
        <f aca="false">Tabela22[[#This Row],[Nº DE HORAS ]]-34</f>
        <v>218</v>
      </c>
    </row>
    <row r="28" customFormat="false" ht="14.1" hidden="false" customHeight="true" outlineLevel="0" collapsed="false">
      <c r="A28" s="2"/>
      <c r="C28" s="23" t="n">
        <v>2016</v>
      </c>
      <c r="D28" s="23" t="n">
        <v>2</v>
      </c>
      <c r="E28" s="24" t="s">
        <v>30</v>
      </c>
      <c r="F28" s="24" t="s">
        <v>57</v>
      </c>
      <c r="G28" s="24" t="s">
        <v>110</v>
      </c>
      <c r="H28" s="24" t="s">
        <v>111</v>
      </c>
      <c r="I28" s="24" t="s">
        <v>112</v>
      </c>
      <c r="J28" s="24" t="s">
        <v>61</v>
      </c>
      <c r="K28" s="23" t="s">
        <v>26</v>
      </c>
      <c r="L28" s="24" t="s">
        <v>27</v>
      </c>
      <c r="M28" s="23" t="s">
        <v>28</v>
      </c>
      <c r="N28" s="25" t="n">
        <v>42684</v>
      </c>
      <c r="O28" s="26" t="n">
        <v>42833</v>
      </c>
      <c r="P28" s="24" t="s">
        <v>29</v>
      </c>
      <c r="Q28" s="31"/>
      <c r="R28" s="27"/>
      <c r="S28" s="27"/>
      <c r="T28" s="28" t="n">
        <f aca="false">Tabela22[[#This Row],[DATA TÉRMINO]]-Tabela22[[#This Row],[DATA_ÍNICIO]]</f>
        <v>149</v>
      </c>
      <c r="U28" s="28" t="n">
        <f aca="false">INT(Tabela22[[#This Row],[DIAS]]/7)</f>
        <v>21</v>
      </c>
      <c r="V28" s="28" t="n">
        <f aca="false">INT(Tabela22[[#This Row],[semanas]]*12)</f>
        <v>252</v>
      </c>
      <c r="W28" s="28" t="n">
        <f aca="false">Tabela22[[#This Row],[Nº DE HORAS ]]-34</f>
        <v>218</v>
      </c>
    </row>
    <row r="29" customFormat="false" ht="14.1" hidden="false" customHeight="true" outlineLevel="0" collapsed="false">
      <c r="A29" s="2"/>
      <c r="C29" s="23" t="n">
        <v>2016</v>
      </c>
      <c r="D29" s="23" t="n">
        <v>2</v>
      </c>
      <c r="E29" s="24" t="s">
        <v>21</v>
      </c>
      <c r="F29" s="24" t="s">
        <v>38</v>
      </c>
      <c r="G29" s="24" t="s">
        <v>113</v>
      </c>
      <c r="H29" s="24" t="s">
        <v>114</v>
      </c>
      <c r="I29" s="24" t="s">
        <v>38</v>
      </c>
      <c r="J29" s="24" t="s">
        <v>115</v>
      </c>
      <c r="K29" s="23" t="s">
        <v>26</v>
      </c>
      <c r="L29" s="24" t="s">
        <v>27</v>
      </c>
      <c r="M29" s="23" t="s">
        <v>28</v>
      </c>
      <c r="N29" s="25" t="n">
        <v>42684</v>
      </c>
      <c r="O29" s="26" t="n">
        <v>42833</v>
      </c>
      <c r="P29" s="24" t="s">
        <v>29</v>
      </c>
      <c r="Q29" s="31"/>
      <c r="R29" s="27" t="s">
        <v>28</v>
      </c>
      <c r="S29" s="27"/>
      <c r="T29" s="28" t="n">
        <f aca="false">Tabela22[[#This Row],[DATA TÉRMINO]]-Tabela22[[#This Row],[DATA_ÍNICIO]]</f>
        <v>149</v>
      </c>
      <c r="U29" s="28" t="n">
        <f aca="false">INT(Tabela22[[#This Row],[DIAS]]/7)</f>
        <v>21</v>
      </c>
      <c r="V29" s="28" t="n">
        <f aca="false">INT(Tabela22[[#This Row],[semanas]]*12)</f>
        <v>252</v>
      </c>
      <c r="W29" s="28" t="n">
        <f aca="false">Tabela22[[#This Row],[Nº DE HORAS ]]-34</f>
        <v>218</v>
      </c>
    </row>
    <row r="30" customFormat="false" ht="14.1" hidden="false" customHeight="true" outlineLevel="0" collapsed="false">
      <c r="A30" s="2"/>
      <c r="C30" s="23" t="n">
        <v>2016</v>
      </c>
      <c r="D30" s="23" t="n">
        <v>2</v>
      </c>
      <c r="E30" s="24" t="s">
        <v>96</v>
      </c>
      <c r="F30" s="24" t="s">
        <v>97</v>
      </c>
      <c r="G30" s="24" t="s">
        <v>116</v>
      </c>
      <c r="H30" s="24" t="s">
        <v>117</v>
      </c>
      <c r="I30" s="24" t="s">
        <v>97</v>
      </c>
      <c r="J30" s="24" t="s">
        <v>118</v>
      </c>
      <c r="K30" s="23" t="s">
        <v>26</v>
      </c>
      <c r="L30" s="24" t="s">
        <v>27</v>
      </c>
      <c r="M30" s="23" t="s">
        <v>28</v>
      </c>
      <c r="N30" s="25" t="n">
        <v>42684</v>
      </c>
      <c r="O30" s="26" t="n">
        <v>42833</v>
      </c>
      <c r="P30" s="24" t="s">
        <v>29</v>
      </c>
      <c r="Q30" s="31"/>
      <c r="R30" s="27" t="s">
        <v>28</v>
      </c>
      <c r="S30" s="27"/>
      <c r="T30" s="28" t="n">
        <f aca="false">Tabela22[[#This Row],[DATA TÉRMINO]]-Tabela22[[#This Row],[DATA_ÍNICIO]]</f>
        <v>149</v>
      </c>
      <c r="U30" s="28" t="n">
        <f aca="false">INT(Tabela22[[#This Row],[DIAS]]/7)</f>
        <v>21</v>
      </c>
      <c r="V30" s="28" t="n">
        <f aca="false">INT(Tabela22[[#This Row],[semanas]]*12)</f>
        <v>252</v>
      </c>
      <c r="W30" s="28" t="n">
        <f aca="false">Tabela22[[#This Row],[Nº DE HORAS ]]-34</f>
        <v>218</v>
      </c>
    </row>
    <row r="31" customFormat="false" ht="14.1" hidden="false" customHeight="true" outlineLevel="0" collapsed="false">
      <c r="A31" s="2"/>
      <c r="C31" s="23" t="n">
        <v>2016</v>
      </c>
      <c r="D31" s="23" t="n">
        <v>2</v>
      </c>
      <c r="E31" s="24" t="s">
        <v>119</v>
      </c>
      <c r="F31" s="24" t="s">
        <v>120</v>
      </c>
      <c r="G31" s="24" t="s">
        <v>121</v>
      </c>
      <c r="H31" s="24" t="s">
        <v>122</v>
      </c>
      <c r="I31" s="24" t="s">
        <v>120</v>
      </c>
      <c r="J31" s="24" t="s">
        <v>123</v>
      </c>
      <c r="K31" s="23" t="s">
        <v>26</v>
      </c>
      <c r="L31" s="24" t="s">
        <v>27</v>
      </c>
      <c r="M31" s="23" t="s">
        <v>28</v>
      </c>
      <c r="N31" s="25" t="n">
        <v>42684</v>
      </c>
      <c r="O31" s="26" t="n">
        <v>42833</v>
      </c>
      <c r="P31" s="24" t="s">
        <v>29</v>
      </c>
      <c r="Q31" s="31"/>
      <c r="R31" s="27" t="s">
        <v>28</v>
      </c>
      <c r="S31" s="27"/>
      <c r="T31" s="28" t="n">
        <f aca="false">Tabela22[[#This Row],[DATA TÉRMINO]]-Tabela22[[#This Row],[DATA_ÍNICIO]]</f>
        <v>149</v>
      </c>
      <c r="U31" s="28" t="n">
        <f aca="false">INT(Tabela22[[#This Row],[DIAS]]/7)</f>
        <v>21</v>
      </c>
      <c r="V31" s="28" t="n">
        <f aca="false">INT(Tabela22[[#This Row],[semanas]]*12)</f>
        <v>252</v>
      </c>
      <c r="W31" s="28" t="n">
        <f aca="false">Tabela22[[#This Row],[Nº DE HORAS ]]-34</f>
        <v>218</v>
      </c>
    </row>
    <row r="32" customFormat="false" ht="14.1" hidden="false" customHeight="true" outlineLevel="0" collapsed="false">
      <c r="A32" s="2"/>
      <c r="C32" s="23" t="n">
        <v>2016</v>
      </c>
      <c r="D32" s="23" t="n">
        <v>2</v>
      </c>
      <c r="E32" s="24" t="s">
        <v>30</v>
      </c>
      <c r="F32" s="24" t="s">
        <v>22</v>
      </c>
      <c r="G32" s="24" t="s">
        <v>124</v>
      </c>
      <c r="H32" s="24" t="s">
        <v>125</v>
      </c>
      <c r="I32" s="24" t="s">
        <v>126</v>
      </c>
      <c r="J32" s="24" t="s">
        <v>127</v>
      </c>
      <c r="K32" s="23" t="s">
        <v>26</v>
      </c>
      <c r="L32" s="24" t="s">
        <v>27</v>
      </c>
      <c r="M32" s="23" t="s">
        <v>28</v>
      </c>
      <c r="N32" s="25" t="n">
        <v>42684</v>
      </c>
      <c r="O32" s="26" t="n">
        <v>42833</v>
      </c>
      <c r="P32" s="24" t="s">
        <v>29</v>
      </c>
      <c r="Q32" s="31"/>
      <c r="R32" s="27" t="s">
        <v>28</v>
      </c>
      <c r="S32" s="27"/>
      <c r="T32" s="28" t="n">
        <f aca="false">Tabela22[[#This Row],[DATA TÉRMINO]]-Tabela22[[#This Row],[DATA_ÍNICIO]]</f>
        <v>149</v>
      </c>
      <c r="U32" s="28" t="n">
        <f aca="false">INT(Tabela22[[#This Row],[DIAS]]/7)</f>
        <v>21</v>
      </c>
      <c r="V32" s="28" t="n">
        <f aca="false">INT(Tabela22[[#This Row],[semanas]]*12)</f>
        <v>252</v>
      </c>
      <c r="W32" s="28" t="n">
        <f aca="false">Tabela22[[#This Row],[Nº DE HORAS ]]-34</f>
        <v>218</v>
      </c>
    </row>
    <row r="33" customFormat="false" ht="14.1" hidden="false" customHeight="true" outlineLevel="0" collapsed="false">
      <c r="A33" s="2"/>
      <c r="C33" s="23" t="n">
        <v>2016</v>
      </c>
      <c r="D33" s="23" t="n">
        <v>2</v>
      </c>
      <c r="E33" s="24" t="s">
        <v>21</v>
      </c>
      <c r="F33" s="24" t="s">
        <v>80</v>
      </c>
      <c r="G33" s="24" t="s">
        <v>128</v>
      </c>
      <c r="H33" s="24" t="s">
        <v>129</v>
      </c>
      <c r="I33" s="24" t="s">
        <v>80</v>
      </c>
      <c r="J33" s="24" t="s">
        <v>130</v>
      </c>
      <c r="K33" s="23" t="s">
        <v>26</v>
      </c>
      <c r="L33" s="24" t="s">
        <v>27</v>
      </c>
      <c r="M33" s="23" t="s">
        <v>28</v>
      </c>
      <c r="N33" s="25" t="n">
        <v>42684</v>
      </c>
      <c r="O33" s="26" t="n">
        <v>42833</v>
      </c>
      <c r="P33" s="24" t="s">
        <v>29</v>
      </c>
      <c r="Q33" s="31"/>
      <c r="R33" s="27" t="s">
        <v>28</v>
      </c>
      <c r="S33" s="27"/>
      <c r="T33" s="28" t="n">
        <f aca="false">Tabela22[[#This Row],[DATA TÉRMINO]]-Tabela22[[#This Row],[DATA_ÍNICIO]]</f>
        <v>149</v>
      </c>
      <c r="U33" s="28" t="n">
        <f aca="false">INT(Tabela22[[#This Row],[DIAS]]/7)</f>
        <v>21</v>
      </c>
      <c r="V33" s="28" t="n">
        <f aca="false">INT(Tabela22[[#This Row],[semanas]]*12)</f>
        <v>252</v>
      </c>
      <c r="W33" s="28" t="n">
        <f aca="false">Tabela22[[#This Row],[Nº DE HORAS ]]-34</f>
        <v>218</v>
      </c>
    </row>
    <row r="34" customFormat="false" ht="14.1" hidden="false" customHeight="true" outlineLevel="0" collapsed="false">
      <c r="A34" s="2"/>
      <c r="C34" s="23" t="n">
        <v>2016</v>
      </c>
      <c r="D34" s="23" t="n">
        <v>2</v>
      </c>
      <c r="E34" s="24" t="s">
        <v>96</v>
      </c>
      <c r="F34" s="24" t="s">
        <v>131</v>
      </c>
      <c r="G34" s="24" t="s">
        <v>132</v>
      </c>
      <c r="H34" s="24" t="s">
        <v>133</v>
      </c>
      <c r="I34" s="24" t="s">
        <v>131</v>
      </c>
      <c r="J34" s="24" t="s">
        <v>134</v>
      </c>
      <c r="K34" s="23" t="s">
        <v>26</v>
      </c>
      <c r="L34" s="24" t="s">
        <v>27</v>
      </c>
      <c r="M34" s="23" t="s">
        <v>28</v>
      </c>
      <c r="N34" s="25" t="n">
        <v>42684</v>
      </c>
      <c r="O34" s="26" t="n">
        <v>42833</v>
      </c>
      <c r="P34" s="24" t="s">
        <v>29</v>
      </c>
      <c r="Q34" s="31"/>
      <c r="R34" s="27" t="s">
        <v>28</v>
      </c>
      <c r="S34" s="27"/>
      <c r="T34" s="28" t="n">
        <f aca="false">Tabela22[[#This Row],[DATA TÉRMINO]]-Tabela22[[#This Row],[DATA_ÍNICIO]]</f>
        <v>149</v>
      </c>
      <c r="U34" s="28" t="n">
        <f aca="false">INT(Tabela22[[#This Row],[DIAS]]/7)</f>
        <v>21</v>
      </c>
      <c r="V34" s="28" t="n">
        <f aca="false">INT(Tabela22[[#This Row],[semanas]]*12)</f>
        <v>252</v>
      </c>
      <c r="W34" s="28" t="n">
        <f aca="false">Tabela22[[#This Row],[Nº DE HORAS ]]-34</f>
        <v>218</v>
      </c>
    </row>
    <row r="35" customFormat="false" ht="14.1" hidden="false" customHeight="true" outlineLevel="0" collapsed="false">
      <c r="A35" s="2"/>
      <c r="C35" s="23" t="n">
        <v>2016</v>
      </c>
      <c r="D35" s="23" t="n">
        <v>2</v>
      </c>
      <c r="E35" s="24" t="s">
        <v>135</v>
      </c>
      <c r="F35" s="24" t="s">
        <v>136</v>
      </c>
      <c r="G35" s="24" t="s">
        <v>137</v>
      </c>
      <c r="H35" s="24" t="s">
        <v>138</v>
      </c>
      <c r="I35" s="24" t="s">
        <v>136</v>
      </c>
      <c r="J35" s="24" t="s">
        <v>139</v>
      </c>
      <c r="K35" s="23" t="s">
        <v>26</v>
      </c>
      <c r="L35" s="24" t="s">
        <v>27</v>
      </c>
      <c r="M35" s="23" t="s">
        <v>28</v>
      </c>
      <c r="N35" s="25" t="n">
        <v>42684</v>
      </c>
      <c r="O35" s="26" t="n">
        <v>42833</v>
      </c>
      <c r="P35" s="24" t="s">
        <v>29</v>
      </c>
      <c r="Q35" s="31"/>
      <c r="R35" s="27" t="s">
        <v>28</v>
      </c>
      <c r="S35" s="27"/>
      <c r="T35" s="28" t="n">
        <f aca="false">Tabela22[[#This Row],[DATA TÉRMINO]]-Tabela22[[#This Row],[DATA_ÍNICIO]]</f>
        <v>149</v>
      </c>
      <c r="U35" s="28" t="n">
        <f aca="false">INT(Tabela22[[#This Row],[DIAS]]/7)</f>
        <v>21</v>
      </c>
      <c r="V35" s="28" t="n">
        <f aca="false">INT(Tabela22[[#This Row],[semanas]]*12)</f>
        <v>252</v>
      </c>
      <c r="W35" s="28" t="n">
        <f aca="false">Tabela22[[#This Row],[Nº DE HORAS ]]-34</f>
        <v>218</v>
      </c>
    </row>
    <row r="36" customFormat="false" ht="14.1" hidden="false" customHeight="true" outlineLevel="0" collapsed="false">
      <c r="A36" s="2"/>
      <c r="C36" s="23" t="n">
        <v>2016</v>
      </c>
      <c r="D36" s="23" t="n">
        <v>2</v>
      </c>
      <c r="E36" s="24" t="s">
        <v>21</v>
      </c>
      <c r="F36" s="24" t="s">
        <v>80</v>
      </c>
      <c r="G36" s="24" t="s">
        <v>140</v>
      </c>
      <c r="H36" s="24" t="s">
        <v>141</v>
      </c>
      <c r="I36" s="24" t="s">
        <v>80</v>
      </c>
      <c r="J36" s="24" t="s">
        <v>142</v>
      </c>
      <c r="K36" s="23" t="s">
        <v>26</v>
      </c>
      <c r="L36" s="24" t="s">
        <v>27</v>
      </c>
      <c r="M36" s="23" t="s">
        <v>28</v>
      </c>
      <c r="N36" s="25" t="n">
        <v>42684</v>
      </c>
      <c r="O36" s="26" t="n">
        <v>42833</v>
      </c>
      <c r="P36" s="24" t="s">
        <v>29</v>
      </c>
      <c r="Q36" s="25"/>
      <c r="R36" s="27" t="s">
        <v>28</v>
      </c>
      <c r="S36" s="27"/>
      <c r="T36" s="28" t="n">
        <f aca="false">Tabela22[[#This Row],[DATA TÉRMINO]]-Tabela22[[#This Row],[DATA_ÍNICIO]]</f>
        <v>149</v>
      </c>
      <c r="U36" s="28" t="n">
        <f aca="false">INT(Tabela22[[#This Row],[DIAS]]/7)</f>
        <v>21</v>
      </c>
      <c r="V36" s="28" t="n">
        <f aca="false">INT(Tabela22[[#This Row],[semanas]]*12)</f>
        <v>252</v>
      </c>
      <c r="W36" s="28" t="n">
        <f aca="false">Tabela22[[#This Row],[Nº DE HORAS ]]-34</f>
        <v>218</v>
      </c>
    </row>
    <row r="37" customFormat="false" ht="14.1" hidden="false" customHeight="true" outlineLevel="0" collapsed="false">
      <c r="A37" s="2"/>
      <c r="C37" s="23" t="n">
        <v>2016</v>
      </c>
      <c r="D37" s="23" t="n">
        <v>2</v>
      </c>
      <c r="E37" s="24" t="s">
        <v>21</v>
      </c>
      <c r="F37" s="24" t="s">
        <v>80</v>
      </c>
      <c r="G37" s="24" t="s">
        <v>143</v>
      </c>
      <c r="H37" s="24" t="s">
        <v>144</v>
      </c>
      <c r="I37" s="24" t="s">
        <v>80</v>
      </c>
      <c r="J37" s="24" t="s">
        <v>145</v>
      </c>
      <c r="K37" s="23" t="s">
        <v>26</v>
      </c>
      <c r="L37" s="24" t="s">
        <v>27</v>
      </c>
      <c r="M37" s="23" t="s">
        <v>28</v>
      </c>
      <c r="N37" s="25" t="n">
        <v>42684</v>
      </c>
      <c r="O37" s="26" t="n">
        <v>42833</v>
      </c>
      <c r="P37" s="24" t="s">
        <v>29</v>
      </c>
      <c r="Q37" s="25"/>
      <c r="R37" s="27" t="s">
        <v>28</v>
      </c>
      <c r="S37" s="27"/>
      <c r="T37" s="28" t="n">
        <f aca="false">Tabela22[[#This Row],[DATA TÉRMINO]]-Tabela22[[#This Row],[DATA_ÍNICIO]]</f>
        <v>149</v>
      </c>
      <c r="U37" s="28" t="n">
        <f aca="false">INT(Tabela22[[#This Row],[DIAS]]/7)</f>
        <v>21</v>
      </c>
      <c r="V37" s="28" t="n">
        <f aca="false">INT(Tabela22[[#This Row],[semanas]]*12)</f>
        <v>252</v>
      </c>
      <c r="W37" s="28" t="n">
        <f aca="false">Tabela22[[#This Row],[Nº DE HORAS ]]-34</f>
        <v>218</v>
      </c>
    </row>
    <row r="38" customFormat="false" ht="14.1" hidden="false" customHeight="true" outlineLevel="0" collapsed="false">
      <c r="A38" s="2"/>
      <c r="C38" s="23" t="n">
        <v>2016</v>
      </c>
      <c r="D38" s="23" t="n">
        <v>2</v>
      </c>
      <c r="E38" s="24" t="s">
        <v>30</v>
      </c>
      <c r="F38" s="24" t="s">
        <v>146</v>
      </c>
      <c r="G38" s="24" t="s">
        <v>147</v>
      </c>
      <c r="H38" s="24" t="s">
        <v>146</v>
      </c>
      <c r="I38" s="24" t="s">
        <v>48</v>
      </c>
      <c r="J38" s="24" t="s">
        <v>71</v>
      </c>
      <c r="K38" s="23" t="s">
        <v>26</v>
      </c>
      <c r="L38" s="24" t="s">
        <v>27</v>
      </c>
      <c r="M38" s="23" t="s">
        <v>28</v>
      </c>
      <c r="N38" s="25" t="n">
        <v>42684</v>
      </c>
      <c r="O38" s="26" t="n">
        <v>42833</v>
      </c>
      <c r="P38" s="24" t="s">
        <v>29</v>
      </c>
      <c r="Q38" s="25"/>
      <c r="R38" s="27" t="s">
        <v>28</v>
      </c>
      <c r="S38" s="27"/>
      <c r="T38" s="28" t="n">
        <f aca="false">Tabela22[[#This Row],[DATA TÉRMINO]]-Tabela22[[#This Row],[DATA_ÍNICIO]]</f>
        <v>149</v>
      </c>
      <c r="U38" s="28" t="n">
        <f aca="false">INT(Tabela22[[#This Row],[DIAS]]/7)</f>
        <v>21</v>
      </c>
      <c r="V38" s="28" t="n">
        <f aca="false">INT(Tabela22[[#This Row],[semanas]]*12)</f>
        <v>252</v>
      </c>
      <c r="W38" s="28" t="n">
        <f aca="false">Tabela22[[#This Row],[Nº DE HORAS ]]-34</f>
        <v>218</v>
      </c>
    </row>
    <row r="39" customFormat="false" ht="14.1" hidden="false" customHeight="true" outlineLevel="0" collapsed="false">
      <c r="A39" s="2"/>
      <c r="C39" s="23" t="n">
        <v>2016</v>
      </c>
      <c r="D39" s="23" t="n">
        <v>2</v>
      </c>
      <c r="E39" s="24" t="s">
        <v>47</v>
      </c>
      <c r="F39" s="24" t="s">
        <v>48</v>
      </c>
      <c r="G39" s="24" t="s">
        <v>148</v>
      </c>
      <c r="H39" s="24" t="s">
        <v>149</v>
      </c>
      <c r="I39" s="24" t="s">
        <v>48</v>
      </c>
      <c r="J39" s="24" t="s">
        <v>150</v>
      </c>
      <c r="K39" s="23" t="s">
        <v>26</v>
      </c>
      <c r="L39" s="24" t="s">
        <v>27</v>
      </c>
      <c r="M39" s="23" t="s">
        <v>28</v>
      </c>
      <c r="N39" s="25" t="n">
        <v>42684</v>
      </c>
      <c r="O39" s="26" t="n">
        <v>42833</v>
      </c>
      <c r="P39" s="24" t="s">
        <v>29</v>
      </c>
      <c r="Q39" s="25"/>
      <c r="R39" s="27" t="s">
        <v>28</v>
      </c>
      <c r="S39" s="27" t="s">
        <v>151</v>
      </c>
      <c r="T39" s="28" t="n">
        <f aca="false">Tabela22[[#This Row],[DATA TÉRMINO]]-Tabela22[[#This Row],[DATA_ÍNICIO]]</f>
        <v>149</v>
      </c>
      <c r="U39" s="28" t="n">
        <f aca="false">INT(Tabela22[[#This Row],[DIAS]]/7)</f>
        <v>21</v>
      </c>
      <c r="V39" s="28" t="n">
        <f aca="false">INT(Tabela22[[#This Row],[semanas]]*12)</f>
        <v>252</v>
      </c>
      <c r="W39" s="28" t="n">
        <f aca="false">Tabela22[[#This Row],[Nº DE HORAS ]]-34</f>
        <v>218</v>
      </c>
    </row>
    <row r="40" customFormat="false" ht="14.1" hidden="false" customHeight="true" outlineLevel="0" collapsed="false">
      <c r="A40" s="2"/>
      <c r="C40" s="23" t="n">
        <v>2016</v>
      </c>
      <c r="D40" s="23" t="n">
        <v>2</v>
      </c>
      <c r="E40" s="24" t="s">
        <v>21</v>
      </c>
      <c r="F40" s="24" t="s">
        <v>38</v>
      </c>
      <c r="G40" s="30" t="s">
        <v>152</v>
      </c>
      <c r="H40" s="24" t="s">
        <v>153</v>
      </c>
      <c r="I40" s="24" t="s">
        <v>38</v>
      </c>
      <c r="J40" s="24" t="s">
        <v>154</v>
      </c>
      <c r="K40" s="23" t="s">
        <v>26</v>
      </c>
      <c r="L40" s="24" t="s">
        <v>27</v>
      </c>
      <c r="M40" s="23" t="s">
        <v>28</v>
      </c>
      <c r="N40" s="25" t="n">
        <v>42684</v>
      </c>
      <c r="O40" s="26" t="n">
        <v>42833</v>
      </c>
      <c r="P40" s="24" t="s">
        <v>29</v>
      </c>
      <c r="Q40" s="25"/>
      <c r="R40" s="27" t="s">
        <v>28</v>
      </c>
      <c r="S40" s="27"/>
      <c r="T40" s="28" t="n">
        <f aca="false">Tabela22[[#This Row],[DATA TÉRMINO]]-Tabela22[[#This Row],[DATA_ÍNICIO]]</f>
        <v>149</v>
      </c>
      <c r="U40" s="28" t="n">
        <f aca="false">INT(Tabela22[[#This Row],[DIAS]]/7)</f>
        <v>21</v>
      </c>
      <c r="V40" s="28" t="n">
        <f aca="false">INT(Tabela22[[#This Row],[semanas]]*12)</f>
        <v>252</v>
      </c>
      <c r="W40" s="28" t="n">
        <f aca="false">Tabela22[[#This Row],[Nº DE HORAS ]]-34</f>
        <v>218</v>
      </c>
    </row>
    <row r="41" customFormat="false" ht="14.1" hidden="false" customHeight="true" outlineLevel="0" collapsed="false">
      <c r="A41" s="2"/>
      <c r="C41" s="23" t="n">
        <v>2016</v>
      </c>
      <c r="D41" s="23" t="n">
        <v>2</v>
      </c>
      <c r="E41" s="24" t="s">
        <v>30</v>
      </c>
      <c r="F41" s="24" t="s">
        <v>60</v>
      </c>
      <c r="G41" s="24" t="s">
        <v>155</v>
      </c>
      <c r="H41" s="24" t="s">
        <v>156</v>
      </c>
      <c r="I41" s="24" t="s">
        <v>60</v>
      </c>
      <c r="J41" s="24" t="s">
        <v>157</v>
      </c>
      <c r="K41" s="23" t="s">
        <v>26</v>
      </c>
      <c r="L41" s="24" t="s">
        <v>27</v>
      </c>
      <c r="M41" s="23" t="s">
        <v>28</v>
      </c>
      <c r="N41" s="25" t="n">
        <v>42684</v>
      </c>
      <c r="O41" s="26" t="n">
        <v>42833</v>
      </c>
      <c r="P41" s="24" t="s">
        <v>29</v>
      </c>
      <c r="Q41" s="25"/>
      <c r="R41" s="27" t="s">
        <v>28</v>
      </c>
      <c r="S41" s="27"/>
      <c r="T41" s="28" t="n">
        <f aca="false">Tabela22[[#This Row],[DATA TÉRMINO]]-Tabela22[[#This Row],[DATA_ÍNICIO]]</f>
        <v>149</v>
      </c>
      <c r="U41" s="28" t="n">
        <f aca="false">INT(Tabela22[[#This Row],[DIAS]]/7)</f>
        <v>21</v>
      </c>
      <c r="V41" s="28" t="n">
        <f aca="false">INT(Tabela22[[#This Row],[semanas]]*12)</f>
        <v>252</v>
      </c>
      <c r="W41" s="28" t="n">
        <f aca="false">Tabela22[[#This Row],[Nº DE HORAS ]]-34</f>
        <v>218</v>
      </c>
    </row>
    <row r="42" customFormat="false" ht="14.1" hidden="false" customHeight="true" outlineLevel="0" collapsed="false">
      <c r="A42" s="2"/>
      <c r="C42" s="23" t="n">
        <v>2016</v>
      </c>
      <c r="D42" s="23" t="n">
        <v>2</v>
      </c>
      <c r="E42" s="24" t="s">
        <v>21</v>
      </c>
      <c r="F42" s="24" t="s">
        <v>84</v>
      </c>
      <c r="G42" s="24" t="s">
        <v>158</v>
      </c>
      <c r="H42" s="24" t="s">
        <v>159</v>
      </c>
      <c r="I42" s="24" t="s">
        <v>84</v>
      </c>
      <c r="J42" s="24" t="s">
        <v>160</v>
      </c>
      <c r="K42" s="23" t="s">
        <v>26</v>
      </c>
      <c r="L42" s="24" t="s">
        <v>27</v>
      </c>
      <c r="M42" s="23" t="s">
        <v>28</v>
      </c>
      <c r="N42" s="25" t="n">
        <v>42684</v>
      </c>
      <c r="O42" s="26" t="n">
        <v>42833</v>
      </c>
      <c r="P42" s="24" t="s">
        <v>29</v>
      </c>
      <c r="Q42" s="25"/>
      <c r="R42" s="27" t="s">
        <v>28</v>
      </c>
      <c r="S42" s="27"/>
      <c r="T42" s="28" t="n">
        <f aca="false">Tabela22[[#This Row],[DATA TÉRMINO]]-Tabela22[[#This Row],[DATA_ÍNICIO]]</f>
        <v>149</v>
      </c>
      <c r="U42" s="28" t="n">
        <f aca="false">INT(Tabela22[[#This Row],[DIAS]]/7)</f>
        <v>21</v>
      </c>
      <c r="V42" s="28" t="n">
        <f aca="false">INT(Tabela22[[#This Row],[semanas]]*12)</f>
        <v>252</v>
      </c>
      <c r="W42" s="28" t="n">
        <f aca="false">Tabela22[[#This Row],[Nº DE HORAS ]]-34</f>
        <v>218</v>
      </c>
    </row>
    <row r="43" customFormat="false" ht="14.1" hidden="false" customHeight="true" outlineLevel="0" collapsed="false">
      <c r="A43" s="2"/>
      <c r="C43" s="23" t="n">
        <v>2016</v>
      </c>
      <c r="D43" s="23" t="n">
        <v>2</v>
      </c>
      <c r="E43" s="24" t="s">
        <v>96</v>
      </c>
      <c r="F43" s="24" t="s">
        <v>97</v>
      </c>
      <c r="G43" s="24" t="s">
        <v>161</v>
      </c>
      <c r="H43" s="24" t="s">
        <v>162</v>
      </c>
      <c r="I43" s="24" t="s">
        <v>97</v>
      </c>
      <c r="J43" s="24" t="s">
        <v>163</v>
      </c>
      <c r="K43" s="23" t="s">
        <v>26</v>
      </c>
      <c r="L43" s="24" t="s">
        <v>27</v>
      </c>
      <c r="M43" s="23" t="s">
        <v>28</v>
      </c>
      <c r="N43" s="25" t="n">
        <v>42684</v>
      </c>
      <c r="O43" s="26" t="n">
        <v>42833</v>
      </c>
      <c r="P43" s="24" t="s">
        <v>29</v>
      </c>
      <c r="Q43" s="25"/>
      <c r="R43" s="27" t="s">
        <v>28</v>
      </c>
      <c r="S43" s="27"/>
      <c r="T43" s="28" t="n">
        <f aca="false">Tabela22[[#This Row],[DATA TÉRMINO]]-Tabela22[[#This Row],[DATA_ÍNICIO]]</f>
        <v>149</v>
      </c>
      <c r="U43" s="28" t="n">
        <f aca="false">INT(Tabela22[[#This Row],[DIAS]]/7)</f>
        <v>21</v>
      </c>
      <c r="V43" s="28" t="n">
        <f aca="false">INT(Tabela22[[#This Row],[semanas]]*12)</f>
        <v>252</v>
      </c>
      <c r="W43" s="28" t="n">
        <f aca="false">Tabela22[[#This Row],[Nº DE HORAS ]]-34</f>
        <v>218</v>
      </c>
    </row>
    <row r="44" customFormat="false" ht="14.1" hidden="false" customHeight="true" outlineLevel="0" collapsed="false">
      <c r="A44" s="2"/>
      <c r="C44" s="23" t="n">
        <v>2016</v>
      </c>
      <c r="D44" s="23" t="n">
        <v>2</v>
      </c>
      <c r="E44" s="24" t="s">
        <v>21</v>
      </c>
      <c r="F44" s="24" t="s">
        <v>22</v>
      </c>
      <c r="G44" s="30" t="s">
        <v>164</v>
      </c>
      <c r="H44" s="24" t="s">
        <v>165</v>
      </c>
      <c r="I44" s="24" t="s">
        <v>22</v>
      </c>
      <c r="J44" s="24" t="s">
        <v>166</v>
      </c>
      <c r="K44" s="23" t="s">
        <v>26</v>
      </c>
      <c r="L44" s="24" t="s">
        <v>27</v>
      </c>
      <c r="M44" s="23" t="s">
        <v>28</v>
      </c>
      <c r="N44" s="25" t="n">
        <v>42684</v>
      </c>
      <c r="O44" s="26" t="n">
        <v>42833</v>
      </c>
      <c r="P44" s="24" t="s">
        <v>29</v>
      </c>
      <c r="Q44" s="25"/>
      <c r="R44" s="27" t="s">
        <v>28</v>
      </c>
      <c r="S44" s="27"/>
      <c r="T44" s="28" t="n">
        <f aca="false">Tabela22[[#This Row],[DATA TÉRMINO]]-Tabela22[[#This Row],[DATA_ÍNICIO]]</f>
        <v>149</v>
      </c>
      <c r="U44" s="28" t="n">
        <f aca="false">INT(Tabela22[[#This Row],[DIAS]]/7)</f>
        <v>21</v>
      </c>
      <c r="V44" s="28" t="n">
        <f aca="false">INT(Tabela22[[#This Row],[semanas]]*12)</f>
        <v>252</v>
      </c>
      <c r="W44" s="28" t="n">
        <f aca="false">Tabela22[[#This Row],[Nº DE HORAS ]]-34</f>
        <v>218</v>
      </c>
    </row>
    <row r="45" customFormat="false" ht="14.1" hidden="false" customHeight="true" outlineLevel="0" collapsed="false">
      <c r="A45" s="2"/>
      <c r="C45" s="23" t="n">
        <v>2016</v>
      </c>
      <c r="D45" s="23" t="n">
        <v>2</v>
      </c>
      <c r="E45" s="24" t="s">
        <v>30</v>
      </c>
      <c r="F45" s="24" t="s">
        <v>84</v>
      </c>
      <c r="G45" s="24" t="s">
        <v>167</v>
      </c>
      <c r="H45" s="24" t="s">
        <v>168</v>
      </c>
      <c r="I45" s="24" t="s">
        <v>84</v>
      </c>
      <c r="J45" s="24" t="s">
        <v>169</v>
      </c>
      <c r="K45" s="23" t="s">
        <v>26</v>
      </c>
      <c r="L45" s="24" t="s">
        <v>27</v>
      </c>
      <c r="M45" s="23" t="s">
        <v>28</v>
      </c>
      <c r="N45" s="25" t="n">
        <v>42684</v>
      </c>
      <c r="O45" s="26" t="n">
        <v>42833</v>
      </c>
      <c r="P45" s="24" t="s">
        <v>29</v>
      </c>
      <c r="Q45" s="25"/>
      <c r="R45" s="27" t="s">
        <v>28</v>
      </c>
      <c r="S45" s="27"/>
      <c r="T45" s="28" t="n">
        <f aca="false">Tabela22[[#This Row],[DATA TÉRMINO]]-Tabela22[[#This Row],[DATA_ÍNICIO]]</f>
        <v>149</v>
      </c>
      <c r="U45" s="28" t="n">
        <f aca="false">INT(Tabela22[[#This Row],[DIAS]]/7)</f>
        <v>21</v>
      </c>
      <c r="V45" s="28" t="n">
        <f aca="false">INT(Tabela22[[#This Row],[semanas]]*12)</f>
        <v>252</v>
      </c>
      <c r="W45" s="28" t="n">
        <f aca="false">Tabela22[[#This Row],[Nº DE HORAS ]]-34</f>
        <v>218</v>
      </c>
    </row>
    <row r="46" customFormat="false" ht="14.1" hidden="false" customHeight="true" outlineLevel="0" collapsed="false">
      <c r="A46" s="2"/>
      <c r="C46" s="23" t="n">
        <v>2016</v>
      </c>
      <c r="D46" s="23" t="n">
        <v>2</v>
      </c>
      <c r="E46" s="24" t="s">
        <v>119</v>
      </c>
      <c r="F46" s="24" t="s">
        <v>112</v>
      </c>
      <c r="G46" s="24" t="s">
        <v>170</v>
      </c>
      <c r="H46" s="24" t="s">
        <v>171</v>
      </c>
      <c r="I46" s="24" t="s">
        <v>112</v>
      </c>
      <c r="J46" s="24" t="s">
        <v>172</v>
      </c>
      <c r="K46" s="23" t="s">
        <v>26</v>
      </c>
      <c r="L46" s="24" t="s">
        <v>27</v>
      </c>
      <c r="M46" s="23" t="s">
        <v>28</v>
      </c>
      <c r="N46" s="25" t="n">
        <v>42684</v>
      </c>
      <c r="O46" s="26" t="n">
        <v>42833</v>
      </c>
      <c r="P46" s="24" t="s">
        <v>29</v>
      </c>
      <c r="Q46" s="25"/>
      <c r="R46" s="27" t="s">
        <v>28</v>
      </c>
      <c r="S46" s="27"/>
      <c r="T46" s="28" t="n">
        <f aca="false">Tabela22[[#This Row],[DATA TÉRMINO]]-Tabela22[[#This Row],[DATA_ÍNICIO]]</f>
        <v>149</v>
      </c>
      <c r="U46" s="28" t="n">
        <f aca="false">INT(Tabela22[[#This Row],[DIAS]]/7)</f>
        <v>21</v>
      </c>
      <c r="V46" s="28" t="n">
        <f aca="false">INT(Tabela22[[#This Row],[semanas]]*12)</f>
        <v>252</v>
      </c>
      <c r="W46" s="28" t="n">
        <f aca="false">Tabela22[[#This Row],[Nº DE HORAS ]]-34</f>
        <v>218</v>
      </c>
    </row>
    <row r="47" customFormat="false" ht="14.1" hidden="false" customHeight="true" outlineLevel="0" collapsed="false">
      <c r="A47" s="2"/>
      <c r="C47" s="23" t="n">
        <v>2016</v>
      </c>
      <c r="D47" s="23" t="n">
        <v>2</v>
      </c>
      <c r="E47" s="24" t="s">
        <v>21</v>
      </c>
      <c r="F47" s="24" t="s">
        <v>22</v>
      </c>
      <c r="G47" s="24" t="s">
        <v>173</v>
      </c>
      <c r="H47" s="24" t="s">
        <v>174</v>
      </c>
      <c r="I47" s="24" t="s">
        <v>22</v>
      </c>
      <c r="J47" s="24" t="s">
        <v>175</v>
      </c>
      <c r="K47" s="23" t="s">
        <v>26</v>
      </c>
      <c r="L47" s="24" t="s">
        <v>27</v>
      </c>
      <c r="M47" s="23" t="s">
        <v>28</v>
      </c>
      <c r="N47" s="25" t="n">
        <v>42684</v>
      </c>
      <c r="O47" s="26" t="n">
        <v>42833</v>
      </c>
      <c r="P47" s="24" t="s">
        <v>29</v>
      </c>
      <c r="Q47" s="25"/>
      <c r="R47" s="27" t="s">
        <v>28</v>
      </c>
      <c r="S47" s="27"/>
      <c r="T47" s="28" t="n">
        <f aca="false">Tabela22[[#This Row],[DATA TÉRMINO]]-Tabela22[[#This Row],[DATA_ÍNICIO]]</f>
        <v>149</v>
      </c>
      <c r="U47" s="28" t="n">
        <f aca="false">INT(Tabela22[[#This Row],[DIAS]]/7)</f>
        <v>21</v>
      </c>
      <c r="V47" s="28" t="n">
        <f aca="false">INT(Tabela22[[#This Row],[semanas]]*12)</f>
        <v>252</v>
      </c>
      <c r="W47" s="28" t="n">
        <f aca="false">Tabela22[[#This Row],[Nº DE HORAS ]]-34</f>
        <v>218</v>
      </c>
    </row>
    <row r="48" customFormat="false" ht="14.1" hidden="false" customHeight="true" outlineLevel="0" collapsed="false">
      <c r="A48" s="2"/>
      <c r="C48" s="23" t="n">
        <v>2016</v>
      </c>
      <c r="D48" s="23" t="n">
        <v>2</v>
      </c>
      <c r="E48" s="24" t="s">
        <v>135</v>
      </c>
      <c r="F48" s="24" t="s">
        <v>176</v>
      </c>
      <c r="G48" s="24" t="s">
        <v>177</v>
      </c>
      <c r="H48" s="24" t="s">
        <v>178</v>
      </c>
      <c r="I48" s="24" t="s">
        <v>179</v>
      </c>
      <c r="J48" s="24" t="s">
        <v>180</v>
      </c>
      <c r="K48" s="23" t="s">
        <v>26</v>
      </c>
      <c r="L48" s="24" t="s">
        <v>27</v>
      </c>
      <c r="M48" s="23" t="s">
        <v>28</v>
      </c>
      <c r="N48" s="25" t="n">
        <v>42684</v>
      </c>
      <c r="O48" s="26" t="n">
        <v>42833</v>
      </c>
      <c r="P48" s="24" t="s">
        <v>29</v>
      </c>
      <c r="Q48" s="25"/>
      <c r="R48" s="27" t="s">
        <v>28</v>
      </c>
      <c r="S48" s="27"/>
      <c r="T48" s="28" t="n">
        <f aca="false">Tabela22[[#This Row],[DATA TÉRMINO]]-Tabela22[[#This Row],[DATA_ÍNICIO]]</f>
        <v>149</v>
      </c>
      <c r="U48" s="28" t="n">
        <f aca="false">INT(Tabela22[[#This Row],[DIAS]]/7)</f>
        <v>21</v>
      </c>
      <c r="V48" s="28" t="n">
        <f aca="false">INT(Tabela22[[#This Row],[semanas]]*12)</f>
        <v>252</v>
      </c>
      <c r="W48" s="28" t="n">
        <f aca="false">Tabela22[[#This Row],[Nº DE HORAS ]]-34</f>
        <v>218</v>
      </c>
    </row>
    <row r="49" customFormat="false" ht="14.1" hidden="false" customHeight="true" outlineLevel="0" collapsed="false">
      <c r="A49" s="2"/>
      <c r="C49" s="23" t="n">
        <v>2016</v>
      </c>
      <c r="D49" s="23" t="n">
        <v>2</v>
      </c>
      <c r="E49" s="24" t="s">
        <v>181</v>
      </c>
      <c r="F49" s="24" t="s">
        <v>182</v>
      </c>
      <c r="G49" s="30" t="s">
        <v>183</v>
      </c>
      <c r="H49" s="24" t="s">
        <v>184</v>
      </c>
      <c r="I49" s="24" t="s">
        <v>182</v>
      </c>
      <c r="J49" s="24" t="s">
        <v>185</v>
      </c>
      <c r="K49" s="23" t="s">
        <v>26</v>
      </c>
      <c r="L49" s="24" t="s">
        <v>27</v>
      </c>
      <c r="M49" s="23" t="s">
        <v>28</v>
      </c>
      <c r="N49" s="25" t="n">
        <v>42684</v>
      </c>
      <c r="O49" s="26" t="n">
        <v>42833</v>
      </c>
      <c r="P49" s="24" t="s">
        <v>29</v>
      </c>
      <c r="Q49" s="25"/>
      <c r="R49" s="27" t="s">
        <v>28</v>
      </c>
      <c r="S49" s="27"/>
      <c r="T49" s="28" t="n">
        <f aca="false">Tabela22[[#This Row],[DATA TÉRMINO]]-Tabela22[[#This Row],[DATA_ÍNICIO]]</f>
        <v>149</v>
      </c>
      <c r="U49" s="28" t="n">
        <f aca="false">INT(Tabela22[[#This Row],[DIAS]]/7)</f>
        <v>21</v>
      </c>
      <c r="V49" s="28" t="n">
        <f aca="false">INT(Tabela22[[#This Row],[semanas]]*12)</f>
        <v>252</v>
      </c>
      <c r="W49" s="28" t="n">
        <f aca="false">Tabela22[[#This Row],[Nº DE HORAS ]]-34</f>
        <v>218</v>
      </c>
    </row>
    <row r="50" customFormat="false" ht="14.1" hidden="false" customHeight="true" outlineLevel="0" collapsed="false">
      <c r="A50" s="2"/>
      <c r="C50" s="23" t="n">
        <v>2016</v>
      </c>
      <c r="D50" s="23" t="n">
        <v>2</v>
      </c>
      <c r="E50" s="24" t="s">
        <v>21</v>
      </c>
      <c r="F50" s="24" t="s">
        <v>22</v>
      </c>
      <c r="G50" s="24" t="s">
        <v>186</v>
      </c>
      <c r="H50" s="24" t="s">
        <v>187</v>
      </c>
      <c r="I50" s="24" t="s">
        <v>22</v>
      </c>
      <c r="J50" s="24" t="s">
        <v>188</v>
      </c>
      <c r="K50" s="23" t="s">
        <v>26</v>
      </c>
      <c r="L50" s="24" t="s">
        <v>27</v>
      </c>
      <c r="M50" s="23" t="s">
        <v>28</v>
      </c>
      <c r="N50" s="25" t="n">
        <v>42684</v>
      </c>
      <c r="O50" s="26" t="n">
        <v>42833</v>
      </c>
      <c r="P50" s="24" t="s">
        <v>29</v>
      </c>
      <c r="Q50" s="25"/>
      <c r="R50" s="27" t="s">
        <v>28</v>
      </c>
      <c r="S50" s="27"/>
      <c r="T50" s="28" t="n">
        <f aca="false">Tabela22[[#This Row],[DATA TÉRMINO]]-Tabela22[[#This Row],[DATA_ÍNICIO]]</f>
        <v>149</v>
      </c>
      <c r="U50" s="28" t="n">
        <f aca="false">INT(Tabela22[[#This Row],[DIAS]]/7)</f>
        <v>21</v>
      </c>
      <c r="V50" s="28" t="n">
        <f aca="false">INT(Tabela22[[#This Row],[semanas]]*12)</f>
        <v>252</v>
      </c>
      <c r="W50" s="28" t="n">
        <f aca="false">Tabela22[[#This Row],[Nº DE HORAS ]]-34</f>
        <v>218</v>
      </c>
    </row>
    <row r="51" customFormat="false" ht="14.1" hidden="false" customHeight="true" outlineLevel="0" collapsed="false">
      <c r="A51" s="2"/>
      <c r="C51" s="23" t="n">
        <v>2016</v>
      </c>
      <c r="D51" s="23" t="n">
        <v>2</v>
      </c>
      <c r="E51" s="24" t="s">
        <v>21</v>
      </c>
      <c r="F51" s="24" t="s">
        <v>80</v>
      </c>
      <c r="G51" s="24" t="s">
        <v>189</v>
      </c>
      <c r="H51" s="24" t="s">
        <v>190</v>
      </c>
      <c r="I51" s="24" t="s">
        <v>97</v>
      </c>
      <c r="J51" s="24" t="s">
        <v>191</v>
      </c>
      <c r="K51" s="23" t="s">
        <v>26</v>
      </c>
      <c r="L51" s="24" t="s">
        <v>27</v>
      </c>
      <c r="M51" s="23" t="s">
        <v>28</v>
      </c>
      <c r="N51" s="25" t="n">
        <v>42684</v>
      </c>
      <c r="O51" s="26" t="n">
        <v>42833</v>
      </c>
      <c r="P51" s="24" t="s">
        <v>29</v>
      </c>
      <c r="Q51" s="25"/>
      <c r="R51" s="27" t="s">
        <v>28</v>
      </c>
      <c r="S51" s="27"/>
      <c r="T51" s="28" t="n">
        <f aca="false">Tabela22[[#This Row],[DATA TÉRMINO]]-Tabela22[[#This Row],[DATA_ÍNICIO]]</f>
        <v>149</v>
      </c>
      <c r="U51" s="28" t="n">
        <f aca="false">INT(Tabela22[[#This Row],[DIAS]]/7)</f>
        <v>21</v>
      </c>
      <c r="V51" s="28" t="n">
        <f aca="false">INT(Tabela22[[#This Row],[semanas]]*12)</f>
        <v>252</v>
      </c>
      <c r="W51" s="28" t="n">
        <f aca="false">Tabela22[[#This Row],[Nº DE HORAS ]]-34</f>
        <v>218</v>
      </c>
    </row>
    <row r="52" customFormat="false" ht="14.1" hidden="false" customHeight="true" outlineLevel="0" collapsed="false">
      <c r="A52" s="2"/>
      <c r="C52" s="23" t="n">
        <v>2016</v>
      </c>
      <c r="D52" s="23" t="n">
        <v>2</v>
      </c>
      <c r="E52" s="24" t="s">
        <v>21</v>
      </c>
      <c r="F52" s="24" t="s">
        <v>38</v>
      </c>
      <c r="G52" s="24" t="s">
        <v>192</v>
      </c>
      <c r="H52" s="24" t="s">
        <v>193</v>
      </c>
      <c r="I52" s="24" t="s">
        <v>38</v>
      </c>
      <c r="J52" s="24" t="s">
        <v>154</v>
      </c>
      <c r="K52" s="32" t="s">
        <v>26</v>
      </c>
      <c r="L52" s="23" t="s">
        <v>27</v>
      </c>
      <c r="M52" s="23" t="s">
        <v>28</v>
      </c>
      <c r="N52" s="25" t="n">
        <v>42714</v>
      </c>
      <c r="O52" s="26" t="n">
        <v>42833</v>
      </c>
      <c r="P52" s="24" t="s">
        <v>29</v>
      </c>
      <c r="Q52" s="25"/>
      <c r="R52" s="27" t="s">
        <v>28</v>
      </c>
      <c r="S52" s="27"/>
      <c r="T52" s="28" t="n">
        <f aca="false">Tabela22[[#This Row],[DATA TÉRMINO]]-Tabela22[[#This Row],[DATA_ÍNICIO]]</f>
        <v>119</v>
      </c>
      <c r="U52" s="28" t="n">
        <f aca="false">INT(Tabela22[[#This Row],[DIAS]]/7)</f>
        <v>17</v>
      </c>
      <c r="V52" s="28" t="n">
        <f aca="false">INT(Tabela22[[#This Row],[semanas]]*12)</f>
        <v>204</v>
      </c>
      <c r="W52" s="28" t="n">
        <f aca="false">Tabela22[[#This Row],[Nº DE HORAS ]]-34</f>
        <v>170</v>
      </c>
    </row>
    <row r="53" customFormat="false" ht="14.1" hidden="false" customHeight="true" outlineLevel="0" collapsed="false">
      <c r="A53" s="2"/>
      <c r="C53" s="23" t="n">
        <v>2016</v>
      </c>
      <c r="D53" s="23" t="n">
        <v>2</v>
      </c>
      <c r="E53" s="24" t="s">
        <v>47</v>
      </c>
      <c r="F53" s="24" t="s">
        <v>70</v>
      </c>
      <c r="G53" s="24" t="s">
        <v>194</v>
      </c>
      <c r="H53" s="24" t="s">
        <v>195</v>
      </c>
      <c r="I53" s="24" t="s">
        <v>70</v>
      </c>
      <c r="J53" s="24" t="s">
        <v>196</v>
      </c>
      <c r="K53" s="32" t="s">
        <v>26</v>
      </c>
      <c r="L53" s="23" t="s">
        <v>27</v>
      </c>
      <c r="M53" s="23" t="s">
        <v>28</v>
      </c>
      <c r="N53" s="25" t="n">
        <v>42714</v>
      </c>
      <c r="O53" s="26" t="n">
        <v>42833</v>
      </c>
      <c r="P53" s="24" t="s">
        <v>29</v>
      </c>
      <c r="Q53" s="25"/>
      <c r="R53" s="27" t="s">
        <v>197</v>
      </c>
      <c r="S53" s="27"/>
      <c r="T53" s="28" t="n">
        <f aca="false">Tabela22[[#This Row],[DATA TÉRMINO]]-Tabela22[[#This Row],[DATA_ÍNICIO]]</f>
        <v>119</v>
      </c>
      <c r="U53" s="28" t="n">
        <f aca="false">INT(Tabela22[[#This Row],[DIAS]]/7)</f>
        <v>17</v>
      </c>
      <c r="V53" s="28" t="n">
        <f aca="false">INT(Tabela22[[#This Row],[semanas]]*12)</f>
        <v>204</v>
      </c>
      <c r="W53" s="28" t="n">
        <f aca="false">Tabela22[[#This Row],[Nº DE HORAS ]]-34</f>
        <v>170</v>
      </c>
    </row>
    <row r="54" customFormat="false" ht="15" hidden="false" customHeight="true" outlineLevel="0" collapsed="false">
      <c r="A54" s="2"/>
      <c r="C54" s="23" t="n">
        <v>2016</v>
      </c>
      <c r="D54" s="23" t="n">
        <v>2</v>
      </c>
      <c r="E54" s="24" t="s">
        <v>96</v>
      </c>
      <c r="F54" s="24" t="s">
        <v>131</v>
      </c>
      <c r="G54" s="24" t="s">
        <v>198</v>
      </c>
      <c r="H54" s="24" t="s">
        <v>199</v>
      </c>
      <c r="I54" s="24" t="s">
        <v>131</v>
      </c>
      <c r="J54" s="24" t="s">
        <v>200</v>
      </c>
      <c r="K54" s="32" t="s">
        <v>26</v>
      </c>
      <c r="L54" s="23" t="s">
        <v>27</v>
      </c>
      <c r="M54" s="23" t="s">
        <v>28</v>
      </c>
      <c r="N54" s="25" t="n">
        <v>42714</v>
      </c>
      <c r="O54" s="25" t="n">
        <v>42833</v>
      </c>
      <c r="P54" s="24" t="s">
        <v>66</v>
      </c>
      <c r="Q54" s="25" t="n">
        <v>42794</v>
      </c>
      <c r="R54" s="27" t="s">
        <v>28</v>
      </c>
      <c r="S54" s="27" t="s">
        <v>201</v>
      </c>
      <c r="T54" s="28" t="n">
        <f aca="false">Tabela22[[#This Row],[DATA TÉRMINO]]-Tabela22[[#This Row],[DATA_ÍNICIO]]</f>
        <v>119</v>
      </c>
      <c r="U54" s="28" t="n">
        <f aca="false">INT(Tabela22[[#This Row],[DIAS]]/7)</f>
        <v>17</v>
      </c>
      <c r="V54" s="28" t="n">
        <f aca="false">INT(Tabela22[[#This Row],[semanas]]*12)</f>
        <v>204</v>
      </c>
      <c r="W54" s="28" t="n">
        <f aca="false">Tabela22[[#This Row],[Nº DE HORAS ]]-34</f>
        <v>170</v>
      </c>
    </row>
    <row r="55" customFormat="false" ht="15" hidden="false" customHeight="true" outlineLevel="0" collapsed="false">
      <c r="A55" s="2"/>
      <c r="C55" s="23" t="n">
        <v>2016</v>
      </c>
      <c r="D55" s="23" t="n">
        <v>2</v>
      </c>
      <c r="E55" s="24" t="s">
        <v>96</v>
      </c>
      <c r="F55" s="24" t="s">
        <v>131</v>
      </c>
      <c r="G55" s="24" t="s">
        <v>202</v>
      </c>
      <c r="H55" s="24" t="s">
        <v>203</v>
      </c>
      <c r="I55" s="24" t="s">
        <v>131</v>
      </c>
      <c r="J55" s="24" t="s">
        <v>200</v>
      </c>
      <c r="K55" s="32" t="s">
        <v>26</v>
      </c>
      <c r="L55" s="23" t="s">
        <v>27</v>
      </c>
      <c r="M55" s="23" t="s">
        <v>28</v>
      </c>
      <c r="N55" s="25" t="n">
        <v>42714</v>
      </c>
      <c r="O55" s="26" t="n">
        <v>42833</v>
      </c>
      <c r="P55" s="24" t="s">
        <v>29</v>
      </c>
      <c r="Q55" s="23"/>
      <c r="R55" s="27" t="s">
        <v>197</v>
      </c>
      <c r="S55" s="27"/>
      <c r="T55" s="28" t="n">
        <f aca="false">Tabela22[[#This Row],[DATA TÉRMINO]]-Tabela22[[#This Row],[DATA_ÍNICIO]]</f>
        <v>119</v>
      </c>
      <c r="U55" s="28" t="n">
        <f aca="false">INT(Tabela22[[#This Row],[DIAS]]/7)</f>
        <v>17</v>
      </c>
      <c r="V55" s="28" t="n">
        <f aca="false">INT(Tabela22[[#This Row],[semanas]]*12)</f>
        <v>204</v>
      </c>
      <c r="W55" s="28" t="n">
        <f aca="false">Tabela22[[#This Row],[Nº DE HORAS ]]-34</f>
        <v>170</v>
      </c>
    </row>
    <row r="56" customFormat="false" ht="15" hidden="false" customHeight="true" outlineLevel="0" collapsed="false">
      <c r="A56" s="2"/>
      <c r="C56" s="23" t="n">
        <v>2016</v>
      </c>
      <c r="D56" s="23" t="n">
        <v>2</v>
      </c>
      <c r="E56" s="24" t="s">
        <v>96</v>
      </c>
      <c r="F56" s="24" t="s">
        <v>131</v>
      </c>
      <c r="G56" s="24" t="s">
        <v>204</v>
      </c>
      <c r="H56" s="24" t="s">
        <v>205</v>
      </c>
      <c r="I56" s="24" t="s">
        <v>131</v>
      </c>
      <c r="J56" s="24" t="s">
        <v>206</v>
      </c>
      <c r="K56" s="32" t="s">
        <v>26</v>
      </c>
      <c r="L56" s="23" t="s">
        <v>27</v>
      </c>
      <c r="M56" s="23" t="s">
        <v>28</v>
      </c>
      <c r="N56" s="25" t="n">
        <v>42684</v>
      </c>
      <c r="O56" s="26" t="n">
        <v>42833</v>
      </c>
      <c r="P56" s="24" t="s">
        <v>29</v>
      </c>
      <c r="Q56" s="23"/>
      <c r="R56" s="27" t="s">
        <v>28</v>
      </c>
      <c r="S56" s="27"/>
      <c r="T56" s="28" t="n">
        <f aca="false">Tabela22[[#This Row],[DATA TÉRMINO]]-Tabela22[[#This Row],[DATA_ÍNICIO]]</f>
        <v>149</v>
      </c>
      <c r="U56" s="28" t="n">
        <f aca="false">INT(Tabela22[[#This Row],[DIAS]]/7)</f>
        <v>21</v>
      </c>
      <c r="V56" s="28" t="n">
        <f aca="false">INT(Tabela22[[#This Row],[semanas]]*12)</f>
        <v>252</v>
      </c>
      <c r="W56" s="28" t="n">
        <f aca="false">Tabela22[[#This Row],[Nº DE HORAS ]]-34</f>
        <v>218</v>
      </c>
    </row>
    <row r="57" customFormat="false" ht="15" hidden="false" customHeight="true" outlineLevel="0" collapsed="false">
      <c r="A57" s="2"/>
      <c r="C57" s="23" t="n">
        <v>2016</v>
      </c>
      <c r="D57" s="23" t="n">
        <v>2</v>
      </c>
      <c r="E57" s="24" t="s">
        <v>96</v>
      </c>
      <c r="F57" s="24" t="s">
        <v>97</v>
      </c>
      <c r="G57" s="24" t="s">
        <v>207</v>
      </c>
      <c r="H57" s="24" t="s">
        <v>208</v>
      </c>
      <c r="I57" s="24" t="s">
        <v>97</v>
      </c>
      <c r="J57" s="24" t="s">
        <v>209</v>
      </c>
      <c r="K57" s="32" t="s">
        <v>26</v>
      </c>
      <c r="L57" s="23" t="s">
        <v>27</v>
      </c>
      <c r="M57" s="23" t="s">
        <v>28</v>
      </c>
      <c r="N57" s="25" t="n">
        <v>42684</v>
      </c>
      <c r="O57" s="26" t="n">
        <v>42833</v>
      </c>
      <c r="P57" s="24" t="s">
        <v>29</v>
      </c>
      <c r="Q57" s="23"/>
      <c r="R57" s="27" t="s">
        <v>28</v>
      </c>
      <c r="S57" s="27"/>
      <c r="T57" s="28" t="n">
        <f aca="false">Tabela22[[#This Row],[DATA TÉRMINO]]-Tabela22[[#This Row],[DATA_ÍNICIO]]</f>
        <v>149</v>
      </c>
      <c r="U57" s="28" t="n">
        <f aca="false">INT(Tabela22[[#This Row],[DIAS]]/7)</f>
        <v>21</v>
      </c>
      <c r="V57" s="28" t="n">
        <f aca="false">INT(Tabela22[[#This Row],[semanas]]*12)</f>
        <v>252</v>
      </c>
      <c r="W57" s="28" t="n">
        <f aca="false">Tabela22[[#This Row],[Nº DE HORAS ]]-34</f>
        <v>218</v>
      </c>
    </row>
    <row r="58" customFormat="false" ht="15" hidden="false" customHeight="true" outlineLevel="0" collapsed="false">
      <c r="A58" s="2"/>
      <c r="C58" s="23" t="n">
        <v>2016</v>
      </c>
      <c r="D58" s="23" t="n">
        <v>2</v>
      </c>
      <c r="E58" s="24" t="s">
        <v>21</v>
      </c>
      <c r="F58" s="24" t="s">
        <v>84</v>
      </c>
      <c r="G58" s="24" t="s">
        <v>210</v>
      </c>
      <c r="H58" s="24" t="s">
        <v>211</v>
      </c>
      <c r="I58" s="24" t="s">
        <v>84</v>
      </c>
      <c r="J58" s="24" t="s">
        <v>212</v>
      </c>
      <c r="K58" s="32" t="s">
        <v>26</v>
      </c>
      <c r="L58" s="23" t="s">
        <v>27</v>
      </c>
      <c r="M58" s="23" t="s">
        <v>28</v>
      </c>
      <c r="N58" s="25" t="n">
        <v>42684</v>
      </c>
      <c r="O58" s="26" t="n">
        <v>42833</v>
      </c>
      <c r="P58" s="24" t="s">
        <v>29</v>
      </c>
      <c r="Q58" s="23"/>
      <c r="R58" s="27" t="s">
        <v>28</v>
      </c>
      <c r="S58" s="27"/>
      <c r="T58" s="28" t="n">
        <f aca="false">Tabela22[[#This Row],[DATA TÉRMINO]]-Tabela22[[#This Row],[DATA_ÍNICIO]]</f>
        <v>149</v>
      </c>
      <c r="U58" s="28" t="n">
        <f aca="false">INT(Tabela22[[#This Row],[DIAS]]/7)</f>
        <v>21</v>
      </c>
      <c r="V58" s="28" t="n">
        <f aca="false">INT(Tabela22[[#This Row],[semanas]]*12)</f>
        <v>252</v>
      </c>
      <c r="W58" s="28" t="n">
        <f aca="false">Tabela22[[#This Row],[Nº DE HORAS ]]-34</f>
        <v>218</v>
      </c>
    </row>
    <row r="59" customFormat="false" ht="15" hidden="false" customHeight="true" outlineLevel="0" collapsed="false">
      <c r="A59" s="2"/>
      <c r="C59" s="23" t="n">
        <v>2016</v>
      </c>
      <c r="D59" s="23" t="n">
        <v>2</v>
      </c>
      <c r="E59" s="24" t="s">
        <v>42</v>
      </c>
      <c r="F59" s="24" t="s">
        <v>55</v>
      </c>
      <c r="G59" s="24" t="s">
        <v>213</v>
      </c>
      <c r="H59" s="24" t="s">
        <v>214</v>
      </c>
      <c r="I59" s="24" t="s">
        <v>55</v>
      </c>
      <c r="J59" s="24" t="s">
        <v>215</v>
      </c>
      <c r="K59" s="32" t="s">
        <v>26</v>
      </c>
      <c r="L59" s="23" t="s">
        <v>27</v>
      </c>
      <c r="M59" s="23" t="s">
        <v>28</v>
      </c>
      <c r="N59" s="25" t="n">
        <v>42714</v>
      </c>
      <c r="O59" s="26" t="n">
        <v>42833</v>
      </c>
      <c r="P59" s="24" t="s">
        <v>29</v>
      </c>
      <c r="Q59" s="23"/>
      <c r="R59" s="27" t="s">
        <v>197</v>
      </c>
      <c r="S59" s="27"/>
      <c r="T59" s="28" t="n">
        <f aca="false">Tabela22[[#This Row],[DATA TÉRMINO]]-Tabela22[[#This Row],[DATA_ÍNICIO]]</f>
        <v>119</v>
      </c>
      <c r="U59" s="28" t="n">
        <f aca="false">INT(Tabela22[[#This Row],[DIAS]]/7)</f>
        <v>17</v>
      </c>
      <c r="V59" s="28" t="n">
        <f aca="false">INT(Tabela22[[#This Row],[semanas]]*12)</f>
        <v>204</v>
      </c>
      <c r="W59" s="28" t="n">
        <f aca="false">Tabela22[[#This Row],[Nº DE HORAS ]]-34</f>
        <v>170</v>
      </c>
    </row>
    <row r="60" customFormat="false" ht="15" hidden="false" customHeight="true" outlineLevel="0" collapsed="false">
      <c r="A60" s="2"/>
      <c r="C60" s="23" t="n">
        <v>2016</v>
      </c>
      <c r="D60" s="23" t="n">
        <v>2</v>
      </c>
      <c r="E60" s="24" t="s">
        <v>216</v>
      </c>
      <c r="F60" s="24" t="s">
        <v>217</v>
      </c>
      <c r="G60" s="24" t="s">
        <v>218</v>
      </c>
      <c r="H60" s="24" t="s">
        <v>219</v>
      </c>
      <c r="I60" s="24" t="s">
        <v>217</v>
      </c>
      <c r="J60" s="24" t="s">
        <v>220</v>
      </c>
      <c r="K60" s="32" t="s">
        <v>26</v>
      </c>
      <c r="L60" s="23" t="s">
        <v>27</v>
      </c>
      <c r="M60" s="23" t="s">
        <v>28</v>
      </c>
      <c r="N60" s="25" t="n">
        <v>42714</v>
      </c>
      <c r="O60" s="26" t="n">
        <v>42833</v>
      </c>
      <c r="P60" s="24" t="s">
        <v>29</v>
      </c>
      <c r="Q60" s="23"/>
      <c r="R60" s="27" t="s">
        <v>28</v>
      </c>
      <c r="S60" s="27"/>
      <c r="T60" s="28" t="n">
        <f aca="false">Tabela22[[#This Row],[DATA TÉRMINO]]-Tabela22[[#This Row],[DATA_ÍNICIO]]</f>
        <v>119</v>
      </c>
      <c r="U60" s="28" t="n">
        <f aca="false">INT(Tabela22[[#This Row],[DIAS]]/7)</f>
        <v>17</v>
      </c>
      <c r="V60" s="28" t="n">
        <f aca="false">INT(Tabela22[[#This Row],[semanas]]*12)</f>
        <v>204</v>
      </c>
      <c r="W60" s="28" t="n">
        <f aca="false">Tabela22[[#This Row],[Nº DE HORAS ]]-34</f>
        <v>170</v>
      </c>
    </row>
    <row r="61" customFormat="false" ht="13.8" hidden="false" customHeight="false" outlineLevel="0" collapsed="false">
      <c r="A61" s="2"/>
      <c r="C61" s="23" t="n">
        <v>2016</v>
      </c>
      <c r="D61" s="23" t="n">
        <v>2</v>
      </c>
      <c r="E61" s="24" t="s">
        <v>42</v>
      </c>
      <c r="F61" s="24" t="s">
        <v>108</v>
      </c>
      <c r="G61" s="24" t="s">
        <v>221</v>
      </c>
      <c r="H61" s="24" t="s">
        <v>222</v>
      </c>
      <c r="I61" s="24" t="s">
        <v>108</v>
      </c>
      <c r="J61" s="24" t="s">
        <v>46</v>
      </c>
      <c r="K61" s="32" t="s">
        <v>26</v>
      </c>
      <c r="L61" s="23" t="s">
        <v>27</v>
      </c>
      <c r="M61" s="23" t="s">
        <v>28</v>
      </c>
      <c r="N61" s="25" t="n">
        <v>42684</v>
      </c>
      <c r="O61" s="26" t="n">
        <v>42833</v>
      </c>
      <c r="P61" s="24" t="s">
        <v>29</v>
      </c>
      <c r="Q61" s="23"/>
      <c r="R61" s="27" t="s">
        <v>197</v>
      </c>
      <c r="S61" s="27"/>
      <c r="T61" s="28" t="n">
        <f aca="false">Tabela22[[#This Row],[DATA TÉRMINO]]-Tabela22[[#This Row],[DATA_ÍNICIO]]</f>
        <v>149</v>
      </c>
      <c r="U61" s="28" t="n">
        <f aca="false">INT(Tabela22[[#This Row],[DIAS]]/7)</f>
        <v>21</v>
      </c>
      <c r="V61" s="28" t="n">
        <f aca="false">INT(Tabela22[[#This Row],[semanas]]*12)</f>
        <v>252</v>
      </c>
      <c r="W61" s="28" t="n">
        <f aca="false">Tabela22[[#This Row],[Nº DE HORAS ]]-34</f>
        <v>218</v>
      </c>
    </row>
    <row r="62" customFormat="false" ht="13.8" hidden="false" customHeight="false" outlineLevel="0" collapsed="false">
      <c r="A62" s="2"/>
      <c r="C62" s="23" t="n">
        <v>2016</v>
      </c>
      <c r="D62" s="23" t="n">
        <v>2</v>
      </c>
      <c r="E62" s="33" t="s">
        <v>21</v>
      </c>
      <c r="F62" s="24" t="s">
        <v>22</v>
      </c>
      <c r="G62" s="24" t="s">
        <v>223</v>
      </c>
      <c r="H62" s="24" t="s">
        <v>224</v>
      </c>
      <c r="I62" s="24" t="s">
        <v>22</v>
      </c>
      <c r="J62" s="24" t="s">
        <v>225</v>
      </c>
      <c r="K62" s="32" t="s">
        <v>26</v>
      </c>
      <c r="L62" s="23" t="s">
        <v>27</v>
      </c>
      <c r="M62" s="23" t="s">
        <v>28</v>
      </c>
      <c r="N62" s="25" t="n">
        <v>42684</v>
      </c>
      <c r="O62" s="26" t="n">
        <v>42833</v>
      </c>
      <c r="P62" s="24" t="s">
        <v>29</v>
      </c>
      <c r="Q62" s="23"/>
      <c r="R62" s="27" t="s">
        <v>197</v>
      </c>
      <c r="S62" s="27"/>
      <c r="T62" s="28" t="n">
        <f aca="false">Tabela22[[#This Row],[DATA TÉRMINO]]-Tabela22[[#This Row],[DATA_ÍNICIO]]</f>
        <v>149</v>
      </c>
      <c r="U62" s="28" t="n">
        <f aca="false">INT(Tabela22[[#This Row],[DIAS]]/7)</f>
        <v>21</v>
      </c>
      <c r="V62" s="28" t="n">
        <f aca="false">INT(Tabela22[[#This Row],[semanas]]*12)</f>
        <v>252</v>
      </c>
      <c r="W62" s="28" t="n">
        <f aca="false">Tabela22[[#This Row],[Nº DE HORAS ]]-34</f>
        <v>218</v>
      </c>
    </row>
    <row r="63" customFormat="false" ht="13.8" hidden="false" customHeight="false" outlineLevel="0" collapsed="false">
      <c r="A63" s="2"/>
      <c r="C63" s="23" t="n">
        <v>2016</v>
      </c>
      <c r="D63" s="23" t="n">
        <v>2</v>
      </c>
      <c r="E63" s="33" t="s">
        <v>21</v>
      </c>
      <c r="F63" s="24" t="s">
        <v>22</v>
      </c>
      <c r="G63" s="24" t="s">
        <v>226</v>
      </c>
      <c r="H63" s="24" t="s">
        <v>227</v>
      </c>
      <c r="I63" s="24" t="s">
        <v>22</v>
      </c>
      <c r="J63" s="24" t="s">
        <v>225</v>
      </c>
      <c r="K63" s="32" t="s">
        <v>26</v>
      </c>
      <c r="L63" s="23" t="s">
        <v>27</v>
      </c>
      <c r="M63" s="23" t="s">
        <v>28</v>
      </c>
      <c r="N63" s="25" t="n">
        <v>42684</v>
      </c>
      <c r="O63" s="26" t="n">
        <v>42833</v>
      </c>
      <c r="P63" s="24" t="s">
        <v>29</v>
      </c>
      <c r="Q63" s="23"/>
      <c r="R63" s="27" t="s">
        <v>28</v>
      </c>
      <c r="S63" s="27"/>
      <c r="T63" s="28" t="n">
        <f aca="false">Tabela22[[#This Row],[DATA TÉRMINO]]-Tabela22[[#This Row],[DATA_ÍNICIO]]</f>
        <v>149</v>
      </c>
      <c r="U63" s="28" t="n">
        <f aca="false">INT(Tabela22[[#This Row],[DIAS]]/7)</f>
        <v>21</v>
      </c>
      <c r="V63" s="28" t="n">
        <f aca="false">INT(Tabela22[[#This Row],[semanas]]*12)</f>
        <v>252</v>
      </c>
      <c r="W63" s="28" t="n">
        <f aca="false">Tabela22[[#This Row],[Nº DE HORAS ]]-34</f>
        <v>218</v>
      </c>
    </row>
    <row r="64" customFormat="false" ht="13.8" hidden="false" customHeight="false" outlineLevel="0" collapsed="false">
      <c r="A64" s="2"/>
      <c r="C64" s="23" t="n">
        <v>2016</v>
      </c>
      <c r="D64" s="23" t="n">
        <v>2</v>
      </c>
      <c r="E64" s="24" t="s">
        <v>30</v>
      </c>
      <c r="F64" s="24" t="s">
        <v>84</v>
      </c>
      <c r="G64" s="24" t="s">
        <v>228</v>
      </c>
      <c r="H64" s="24" t="s">
        <v>229</v>
      </c>
      <c r="I64" s="24" t="s">
        <v>80</v>
      </c>
      <c r="J64" s="24" t="s">
        <v>169</v>
      </c>
      <c r="K64" s="32" t="s">
        <v>26</v>
      </c>
      <c r="L64" s="23" t="s">
        <v>27</v>
      </c>
      <c r="M64" s="23" t="s">
        <v>28</v>
      </c>
      <c r="N64" s="25" t="n">
        <v>42684</v>
      </c>
      <c r="O64" s="26" t="n">
        <v>42833</v>
      </c>
      <c r="P64" s="24" t="s">
        <v>29</v>
      </c>
      <c r="Q64" s="23"/>
      <c r="R64" s="27" t="s">
        <v>28</v>
      </c>
      <c r="S64" s="27"/>
      <c r="T64" s="28" t="n">
        <f aca="false">Tabela22[[#This Row],[DATA TÉRMINO]]-Tabela22[[#This Row],[DATA_ÍNICIO]]</f>
        <v>149</v>
      </c>
      <c r="U64" s="28" t="n">
        <f aca="false">INT(Tabela22[[#This Row],[DIAS]]/7)</f>
        <v>21</v>
      </c>
      <c r="V64" s="28" t="n">
        <f aca="false">INT(Tabela22[[#This Row],[semanas]]*12)</f>
        <v>252</v>
      </c>
      <c r="W64" s="28" t="n">
        <f aca="false">Tabela22[[#This Row],[Nº DE HORAS ]]-34</f>
        <v>218</v>
      </c>
    </row>
    <row r="65" customFormat="false" ht="13.8" hidden="false" customHeight="false" outlineLevel="0" collapsed="false">
      <c r="A65" s="2"/>
      <c r="C65" s="23" t="n">
        <v>2016</v>
      </c>
      <c r="D65" s="23" t="n">
        <v>2</v>
      </c>
      <c r="E65" s="24" t="s">
        <v>42</v>
      </c>
      <c r="F65" s="24" t="s">
        <v>80</v>
      </c>
      <c r="G65" s="24" t="s">
        <v>230</v>
      </c>
      <c r="H65" s="24" t="s">
        <v>231</v>
      </c>
      <c r="I65" s="24" t="s">
        <v>232</v>
      </c>
      <c r="J65" s="24" t="s">
        <v>142</v>
      </c>
      <c r="K65" s="32" t="s">
        <v>26</v>
      </c>
      <c r="L65" s="23" t="s">
        <v>27</v>
      </c>
      <c r="M65" s="23" t="s">
        <v>28</v>
      </c>
      <c r="N65" s="25" t="n">
        <v>42684</v>
      </c>
      <c r="O65" s="26" t="n">
        <v>42833</v>
      </c>
      <c r="P65" s="24" t="s">
        <v>29</v>
      </c>
      <c r="Q65" s="23"/>
      <c r="R65" s="27" t="s">
        <v>28</v>
      </c>
      <c r="S65" s="27"/>
      <c r="T65" s="28" t="n">
        <f aca="false">Tabela22[[#This Row],[DATA TÉRMINO]]-Tabela22[[#This Row],[DATA_ÍNICIO]]</f>
        <v>149</v>
      </c>
      <c r="U65" s="28" t="n">
        <f aca="false">INT(Tabela22[[#This Row],[DIAS]]/7)</f>
        <v>21</v>
      </c>
      <c r="V65" s="28" t="n">
        <f aca="false">INT(Tabela22[[#This Row],[semanas]]*12)</f>
        <v>252</v>
      </c>
      <c r="W65" s="28" t="n">
        <f aca="false">Tabela22[[#This Row],[Nº DE HORAS ]]-34</f>
        <v>218</v>
      </c>
    </row>
    <row r="66" customFormat="false" ht="13.8" hidden="false" customHeight="false" outlineLevel="0" collapsed="false">
      <c r="A66" s="2"/>
      <c r="C66" s="23" t="n">
        <v>2016</v>
      </c>
      <c r="D66" s="23" t="n">
        <v>2</v>
      </c>
      <c r="E66" s="24" t="s">
        <v>233</v>
      </c>
      <c r="F66" s="24" t="s">
        <v>234</v>
      </c>
      <c r="G66" s="24" t="s">
        <v>235</v>
      </c>
      <c r="H66" s="24" t="s">
        <v>236</v>
      </c>
      <c r="I66" s="24" t="s">
        <v>234</v>
      </c>
      <c r="J66" s="24" t="s">
        <v>237</v>
      </c>
      <c r="K66" s="32" t="s">
        <v>26</v>
      </c>
      <c r="L66" s="23" t="s">
        <v>27</v>
      </c>
      <c r="M66" s="23" t="s">
        <v>28</v>
      </c>
      <c r="N66" s="25" t="n">
        <v>42714</v>
      </c>
      <c r="O66" s="26" t="n">
        <v>42833</v>
      </c>
      <c r="P66" s="24" t="s">
        <v>29</v>
      </c>
      <c r="Q66" s="23"/>
      <c r="R66" s="27"/>
      <c r="S66" s="27"/>
      <c r="T66" s="28" t="n">
        <f aca="false">Tabela22[[#This Row],[DATA TÉRMINO]]-Tabela22[[#This Row],[DATA_ÍNICIO]]</f>
        <v>119</v>
      </c>
      <c r="U66" s="28" t="n">
        <f aca="false">INT(Tabela22[[#This Row],[DIAS]]/7)</f>
        <v>17</v>
      </c>
      <c r="V66" s="28" t="n">
        <f aca="false">INT(Tabela22[[#This Row],[semanas]]*12)</f>
        <v>204</v>
      </c>
      <c r="W66" s="28" t="n">
        <f aca="false">Tabela22[[#This Row],[Nº DE HORAS ]]-34</f>
        <v>170</v>
      </c>
    </row>
    <row r="67" customFormat="false" ht="13.8" hidden="false" customHeight="false" outlineLevel="0" collapsed="false">
      <c r="A67" s="2"/>
      <c r="C67" s="23" t="n">
        <v>2016</v>
      </c>
      <c r="D67" s="23" t="n">
        <v>2</v>
      </c>
      <c r="E67" s="24" t="s">
        <v>42</v>
      </c>
      <c r="F67" s="24" t="s">
        <v>108</v>
      </c>
      <c r="G67" s="24" t="s">
        <v>238</v>
      </c>
      <c r="H67" s="24" t="s">
        <v>239</v>
      </c>
      <c r="I67" s="24" t="s">
        <v>108</v>
      </c>
      <c r="J67" s="24" t="s">
        <v>240</v>
      </c>
      <c r="K67" s="32" t="s">
        <v>26</v>
      </c>
      <c r="L67" s="23" t="s">
        <v>27</v>
      </c>
      <c r="M67" s="23" t="s">
        <v>28</v>
      </c>
      <c r="N67" s="25" t="n">
        <v>42684</v>
      </c>
      <c r="O67" s="26" t="n">
        <v>42833</v>
      </c>
      <c r="P67" s="24" t="s">
        <v>29</v>
      </c>
      <c r="Q67" s="23"/>
      <c r="R67" s="27" t="s">
        <v>197</v>
      </c>
      <c r="S67" s="27"/>
      <c r="T67" s="28" t="n">
        <f aca="false">Tabela22[[#This Row],[DATA TÉRMINO]]-Tabela22[[#This Row],[DATA_ÍNICIO]]</f>
        <v>149</v>
      </c>
      <c r="U67" s="28" t="n">
        <f aca="false">INT(Tabela22[[#This Row],[DIAS]]/7)</f>
        <v>21</v>
      </c>
      <c r="V67" s="28" t="n">
        <f aca="false">INT(Tabela22[[#This Row],[semanas]]*12)</f>
        <v>252</v>
      </c>
      <c r="W67" s="28" t="n">
        <f aca="false">Tabela22[[#This Row],[Nº DE HORAS ]]-34</f>
        <v>218</v>
      </c>
    </row>
    <row r="68" customFormat="false" ht="13.8" hidden="false" customHeight="false" outlineLevel="0" collapsed="false">
      <c r="A68" s="2"/>
      <c r="C68" s="23" t="n">
        <v>2016</v>
      </c>
      <c r="D68" s="23" t="n">
        <v>2</v>
      </c>
      <c r="E68" s="24" t="s">
        <v>96</v>
      </c>
      <c r="F68" s="24" t="s">
        <v>131</v>
      </c>
      <c r="G68" s="24" t="s">
        <v>241</v>
      </c>
      <c r="H68" s="24" t="s">
        <v>242</v>
      </c>
      <c r="I68" s="24" t="s">
        <v>131</v>
      </c>
      <c r="J68" s="24" t="s">
        <v>243</v>
      </c>
      <c r="K68" s="32" t="s">
        <v>26</v>
      </c>
      <c r="L68" s="23" t="s">
        <v>27</v>
      </c>
      <c r="M68" s="23" t="s">
        <v>28</v>
      </c>
      <c r="N68" s="25" t="n">
        <v>42714</v>
      </c>
      <c r="O68" s="26" t="n">
        <v>42833</v>
      </c>
      <c r="P68" s="24" t="s">
        <v>29</v>
      </c>
      <c r="Q68" s="23"/>
      <c r="R68" s="27" t="s">
        <v>197</v>
      </c>
      <c r="S68" s="27"/>
      <c r="T68" s="28" t="n">
        <f aca="false">Tabela22[[#This Row],[DATA TÉRMINO]]-Tabela22[[#This Row],[DATA_ÍNICIO]]</f>
        <v>119</v>
      </c>
      <c r="U68" s="28" t="n">
        <f aca="false">INT(Tabela22[[#This Row],[DIAS]]/7)</f>
        <v>17</v>
      </c>
      <c r="V68" s="28" t="n">
        <f aca="false">INT(Tabela22[[#This Row],[semanas]]*12)</f>
        <v>204</v>
      </c>
      <c r="W68" s="28" t="n">
        <f aca="false">Tabela22[[#This Row],[Nº DE HORAS ]]-34</f>
        <v>170</v>
      </c>
    </row>
    <row r="69" customFormat="false" ht="13.8" hidden="false" customHeight="false" outlineLevel="0" collapsed="false">
      <c r="A69" s="2"/>
      <c r="C69" s="23" t="n">
        <v>2016</v>
      </c>
      <c r="D69" s="23" t="n">
        <v>2</v>
      </c>
      <c r="E69" s="24" t="s">
        <v>135</v>
      </c>
      <c r="F69" s="24" t="s">
        <v>244</v>
      </c>
      <c r="G69" s="24" t="s">
        <v>245</v>
      </c>
      <c r="H69" s="24" t="s">
        <v>246</v>
      </c>
      <c r="I69" s="24" t="s">
        <v>244</v>
      </c>
      <c r="J69" s="24" t="s">
        <v>247</v>
      </c>
      <c r="K69" s="32" t="s">
        <v>26</v>
      </c>
      <c r="L69" s="23" t="s">
        <v>27</v>
      </c>
      <c r="M69" s="23" t="s">
        <v>28</v>
      </c>
      <c r="N69" s="25" t="n">
        <v>42714</v>
      </c>
      <c r="O69" s="26" t="n">
        <v>42833</v>
      </c>
      <c r="P69" s="24" t="s">
        <v>29</v>
      </c>
      <c r="Q69" s="23"/>
      <c r="R69" s="27" t="s">
        <v>197</v>
      </c>
      <c r="S69" s="27"/>
      <c r="T69" s="28" t="n">
        <f aca="false">Tabela22[[#This Row],[DATA TÉRMINO]]-Tabela22[[#This Row],[DATA_ÍNICIO]]</f>
        <v>119</v>
      </c>
      <c r="U69" s="28" t="n">
        <f aca="false">INT(Tabela22[[#This Row],[DIAS]]/7)</f>
        <v>17</v>
      </c>
      <c r="V69" s="28" t="n">
        <f aca="false">INT(Tabela22[[#This Row],[semanas]]*12)</f>
        <v>204</v>
      </c>
      <c r="W69" s="28" t="n">
        <f aca="false">Tabela22[[#This Row],[Nº DE HORAS ]]-34</f>
        <v>170</v>
      </c>
    </row>
    <row r="70" customFormat="false" ht="13.8" hidden="false" customHeight="false" outlineLevel="0" collapsed="false">
      <c r="A70" s="2"/>
      <c r="C70" s="23" t="n">
        <v>2016</v>
      </c>
      <c r="D70" s="23" t="n">
        <v>2</v>
      </c>
      <c r="E70" s="24" t="s">
        <v>96</v>
      </c>
      <c r="F70" s="24" t="s">
        <v>97</v>
      </c>
      <c r="G70" s="24" t="s">
        <v>248</v>
      </c>
      <c r="H70" s="24" t="s">
        <v>249</v>
      </c>
      <c r="I70" s="24" t="s">
        <v>97</v>
      </c>
      <c r="J70" s="24" t="s">
        <v>250</v>
      </c>
      <c r="K70" s="32" t="s">
        <v>26</v>
      </c>
      <c r="L70" s="23" t="s">
        <v>27</v>
      </c>
      <c r="M70" s="23" t="s">
        <v>28</v>
      </c>
      <c r="N70" s="25" t="n">
        <v>42714</v>
      </c>
      <c r="O70" s="26" t="n">
        <v>42833</v>
      </c>
      <c r="P70" s="24" t="s">
        <v>29</v>
      </c>
      <c r="Q70" s="23"/>
      <c r="R70" s="27" t="s">
        <v>28</v>
      </c>
      <c r="S70" s="27"/>
      <c r="T70" s="28" t="n">
        <f aca="false">Tabela22[[#This Row],[DATA TÉRMINO]]-Tabela22[[#This Row],[DATA_ÍNICIO]]</f>
        <v>119</v>
      </c>
      <c r="U70" s="28" t="n">
        <f aca="false">INT(Tabela22[[#This Row],[DIAS]]/7)</f>
        <v>17</v>
      </c>
      <c r="V70" s="28" t="n">
        <f aca="false">INT(Tabela22[[#This Row],[semanas]]*12)</f>
        <v>204</v>
      </c>
      <c r="W70" s="28" t="n">
        <f aca="false">Tabela22[[#This Row],[Nº DE HORAS ]]-34</f>
        <v>170</v>
      </c>
    </row>
    <row r="71" customFormat="false" ht="13.8" hidden="false" customHeight="false" outlineLevel="0" collapsed="false">
      <c r="A71" s="2"/>
      <c r="C71" s="23" t="n">
        <v>2016</v>
      </c>
      <c r="D71" s="23" t="n">
        <v>2</v>
      </c>
      <c r="E71" s="24" t="s">
        <v>42</v>
      </c>
      <c r="F71" s="24" t="s">
        <v>251</v>
      </c>
      <c r="G71" s="24" t="s">
        <v>252</v>
      </c>
      <c r="H71" s="24" t="s">
        <v>253</v>
      </c>
      <c r="I71" s="24" t="s">
        <v>232</v>
      </c>
      <c r="J71" s="24" t="s">
        <v>254</v>
      </c>
      <c r="K71" s="32" t="s">
        <v>26</v>
      </c>
      <c r="L71" s="23" t="s">
        <v>27</v>
      </c>
      <c r="M71" s="23" t="s">
        <v>28</v>
      </c>
      <c r="N71" s="25" t="n">
        <v>42684</v>
      </c>
      <c r="O71" s="25" t="n">
        <v>42833</v>
      </c>
      <c r="P71" s="24" t="s">
        <v>66</v>
      </c>
      <c r="Q71" s="25" t="n">
        <v>42795</v>
      </c>
      <c r="R71" s="27" t="s">
        <v>28</v>
      </c>
      <c r="S71" s="27" t="s">
        <v>255</v>
      </c>
      <c r="T71" s="28" t="n">
        <f aca="false">Tabela22[[#This Row],[DATA TÉRMINO]]-Tabela22[[#This Row],[DATA_ÍNICIO]]</f>
        <v>149</v>
      </c>
      <c r="U71" s="28" t="n">
        <f aca="false">INT(Tabela22[[#This Row],[DIAS]]/7)</f>
        <v>21</v>
      </c>
      <c r="V71" s="28" t="n">
        <f aca="false">INT(Tabela22[[#This Row],[semanas]]*12)</f>
        <v>252</v>
      </c>
      <c r="W71" s="28" t="n">
        <f aca="false">Tabela22[[#This Row],[Nº DE HORAS ]]-34</f>
        <v>218</v>
      </c>
    </row>
    <row r="72" customFormat="false" ht="13.8" hidden="false" customHeight="false" outlineLevel="0" collapsed="false">
      <c r="A72" s="2"/>
      <c r="C72" s="23" t="n">
        <v>2016</v>
      </c>
      <c r="D72" s="23" t="n">
        <v>2</v>
      </c>
      <c r="E72" s="24" t="s">
        <v>30</v>
      </c>
      <c r="F72" s="24" t="s">
        <v>256</v>
      </c>
      <c r="G72" s="24" t="s">
        <v>257</v>
      </c>
      <c r="H72" s="24" t="s">
        <v>258</v>
      </c>
      <c r="I72" s="24" t="s">
        <v>259</v>
      </c>
      <c r="J72" s="24" t="s">
        <v>260</v>
      </c>
      <c r="K72" s="32" t="s">
        <v>26</v>
      </c>
      <c r="L72" s="23" t="s">
        <v>27</v>
      </c>
      <c r="M72" s="23" t="s">
        <v>28</v>
      </c>
      <c r="N72" s="25" t="n">
        <v>42714</v>
      </c>
      <c r="O72" s="26" t="n">
        <v>42833</v>
      </c>
      <c r="P72" s="24" t="s">
        <v>29</v>
      </c>
      <c r="Q72" s="23"/>
      <c r="R72" s="27" t="s">
        <v>28</v>
      </c>
      <c r="S72" s="27"/>
      <c r="T72" s="28" t="n">
        <f aca="false">Tabela22[[#This Row],[DATA TÉRMINO]]-Tabela22[[#This Row],[DATA_ÍNICIO]]</f>
        <v>119</v>
      </c>
      <c r="U72" s="28" t="n">
        <f aca="false">INT(Tabela22[[#This Row],[DIAS]]/7)</f>
        <v>17</v>
      </c>
      <c r="V72" s="28" t="n">
        <f aca="false">INT(Tabela22[[#This Row],[semanas]]*12)</f>
        <v>204</v>
      </c>
      <c r="W72" s="28" t="n">
        <f aca="false">Tabela22[[#This Row],[Nº DE HORAS ]]-34</f>
        <v>170</v>
      </c>
    </row>
    <row r="73" customFormat="false" ht="13.8" hidden="false" customHeight="false" outlineLevel="0" collapsed="false">
      <c r="A73" s="2"/>
      <c r="C73" s="23" t="n">
        <v>2016</v>
      </c>
      <c r="D73" s="23" t="n">
        <v>2</v>
      </c>
      <c r="E73" s="24" t="s">
        <v>21</v>
      </c>
      <c r="F73" s="24" t="s">
        <v>22</v>
      </c>
      <c r="G73" s="24" t="s">
        <v>261</v>
      </c>
      <c r="H73" s="24" t="s">
        <v>262</v>
      </c>
      <c r="I73" s="24" t="s">
        <v>22</v>
      </c>
      <c r="J73" s="24" t="s">
        <v>263</v>
      </c>
      <c r="K73" s="32" t="s">
        <v>26</v>
      </c>
      <c r="L73" s="23" t="s">
        <v>27</v>
      </c>
      <c r="M73" s="23" t="s">
        <v>28</v>
      </c>
      <c r="N73" s="25" t="n">
        <v>42684</v>
      </c>
      <c r="O73" s="26" t="n">
        <v>42833</v>
      </c>
      <c r="P73" s="24" t="s">
        <v>29</v>
      </c>
      <c r="Q73" s="23"/>
      <c r="R73" s="27" t="s">
        <v>28</v>
      </c>
      <c r="S73" s="27"/>
      <c r="T73" s="28" t="n">
        <f aca="false">Tabela22[[#This Row],[DATA TÉRMINO]]-Tabela22[[#This Row],[DATA_ÍNICIO]]</f>
        <v>149</v>
      </c>
      <c r="U73" s="28" t="n">
        <f aca="false">INT(Tabela22[[#This Row],[DIAS]]/7)</f>
        <v>21</v>
      </c>
      <c r="V73" s="28" t="n">
        <f aca="false">INT(Tabela22[[#This Row],[semanas]]*12)</f>
        <v>252</v>
      </c>
      <c r="W73" s="28" t="n">
        <f aca="false">Tabela22[[#This Row],[Nº DE HORAS ]]-34</f>
        <v>218</v>
      </c>
    </row>
    <row r="74" customFormat="false" ht="13.8" hidden="false" customHeight="false" outlineLevel="0" collapsed="false">
      <c r="A74" s="2"/>
      <c r="C74" s="23" t="n">
        <v>2016</v>
      </c>
      <c r="D74" s="23" t="n">
        <v>2</v>
      </c>
      <c r="E74" s="24" t="s">
        <v>135</v>
      </c>
      <c r="F74" s="24" t="s">
        <v>179</v>
      </c>
      <c r="G74" s="24" t="s">
        <v>264</v>
      </c>
      <c r="H74" s="24" t="s">
        <v>265</v>
      </c>
      <c r="I74" s="24" t="s">
        <v>179</v>
      </c>
      <c r="J74" s="24" t="s">
        <v>180</v>
      </c>
      <c r="K74" s="32" t="s">
        <v>26</v>
      </c>
      <c r="L74" s="23" t="s">
        <v>27</v>
      </c>
      <c r="M74" s="23" t="s">
        <v>28</v>
      </c>
      <c r="N74" s="25" t="n">
        <v>42684</v>
      </c>
      <c r="O74" s="26" t="n">
        <v>42833</v>
      </c>
      <c r="P74" s="24" t="s">
        <v>29</v>
      </c>
      <c r="Q74" s="23"/>
      <c r="R74" s="27"/>
      <c r="S74" s="27"/>
      <c r="T74" s="28" t="n">
        <f aca="false">Tabela22[[#This Row],[DATA TÉRMINO]]-Tabela22[[#This Row],[DATA_ÍNICIO]]</f>
        <v>149</v>
      </c>
      <c r="U74" s="28" t="n">
        <f aca="false">INT(Tabela22[[#This Row],[DIAS]]/7)</f>
        <v>21</v>
      </c>
      <c r="V74" s="28" t="n">
        <f aca="false">INT(Tabela22[[#This Row],[semanas]]*12)</f>
        <v>252</v>
      </c>
      <c r="W74" s="28" t="n">
        <f aca="false">Tabela22[[#This Row],[Nº DE HORAS ]]-34</f>
        <v>218</v>
      </c>
    </row>
    <row r="75" customFormat="false" ht="13.8" hidden="false" customHeight="false" outlineLevel="0" collapsed="false">
      <c r="A75" s="2"/>
      <c r="C75" s="23" t="n">
        <v>2016</v>
      </c>
      <c r="D75" s="23" t="n">
        <v>2</v>
      </c>
      <c r="E75" s="24" t="s">
        <v>42</v>
      </c>
      <c r="F75" s="24" t="s">
        <v>55</v>
      </c>
      <c r="G75" s="24" t="s">
        <v>266</v>
      </c>
      <c r="H75" s="24" t="s">
        <v>253</v>
      </c>
      <c r="I75" s="24" t="s">
        <v>55</v>
      </c>
      <c r="J75" s="24" t="s">
        <v>254</v>
      </c>
      <c r="K75" s="32" t="s">
        <v>26</v>
      </c>
      <c r="L75" s="23" t="s">
        <v>27</v>
      </c>
      <c r="M75" s="23" t="s">
        <v>28</v>
      </c>
      <c r="N75" s="25" t="n">
        <v>42714</v>
      </c>
      <c r="O75" s="26" t="n">
        <v>42833</v>
      </c>
      <c r="P75" s="24" t="s">
        <v>29</v>
      </c>
      <c r="Q75" s="23"/>
      <c r="R75" s="27" t="s">
        <v>197</v>
      </c>
      <c r="S75" s="27"/>
      <c r="T75" s="28" t="n">
        <f aca="false">Tabela22[[#This Row],[DATA TÉRMINO]]-Tabela22[[#This Row],[DATA_ÍNICIO]]</f>
        <v>119</v>
      </c>
      <c r="U75" s="28" t="n">
        <f aca="false">INT(Tabela22[[#This Row],[DIAS]]/7)</f>
        <v>17</v>
      </c>
      <c r="V75" s="28" t="n">
        <f aca="false">INT(Tabela22[[#This Row],[semanas]]*12)</f>
        <v>204</v>
      </c>
      <c r="W75" s="28" t="n">
        <f aca="false">Tabela22[[#This Row],[Nº DE HORAS ]]-34</f>
        <v>170</v>
      </c>
    </row>
    <row r="76" customFormat="false" ht="13.8" hidden="false" customHeight="false" outlineLevel="0" collapsed="false">
      <c r="A76" s="2"/>
      <c r="C76" s="23" t="n">
        <v>2016</v>
      </c>
      <c r="D76" s="23" t="n">
        <v>2</v>
      </c>
      <c r="E76" s="24" t="s">
        <v>21</v>
      </c>
      <c r="F76" s="24" t="s">
        <v>80</v>
      </c>
      <c r="G76" s="24" t="s">
        <v>267</v>
      </c>
      <c r="H76" s="24" t="s">
        <v>268</v>
      </c>
      <c r="I76" s="24" t="s">
        <v>80</v>
      </c>
      <c r="J76" s="24" t="s">
        <v>95</v>
      </c>
      <c r="K76" s="32" t="s">
        <v>26</v>
      </c>
      <c r="L76" s="23" t="s">
        <v>27</v>
      </c>
      <c r="M76" s="23" t="s">
        <v>28</v>
      </c>
      <c r="N76" s="25" t="n">
        <v>42684</v>
      </c>
      <c r="O76" s="26" t="n">
        <v>42833</v>
      </c>
      <c r="P76" s="24" t="s">
        <v>29</v>
      </c>
      <c r="Q76" s="23"/>
      <c r="R76" s="27" t="s">
        <v>28</v>
      </c>
      <c r="S76" s="27"/>
      <c r="T76" s="28" t="n">
        <f aca="false">Tabela22[[#This Row],[DATA TÉRMINO]]-Tabela22[[#This Row],[DATA_ÍNICIO]]</f>
        <v>149</v>
      </c>
      <c r="U76" s="28" t="n">
        <f aca="false">INT(Tabela22[[#This Row],[DIAS]]/7)</f>
        <v>21</v>
      </c>
      <c r="V76" s="28" t="n">
        <f aca="false">INT(Tabela22[[#This Row],[semanas]]*12)</f>
        <v>252</v>
      </c>
      <c r="W76" s="28" t="n">
        <f aca="false">Tabela22[[#This Row],[Nº DE HORAS ]]-34</f>
        <v>218</v>
      </c>
    </row>
    <row r="77" customFormat="false" ht="15" hidden="false" customHeight="true" outlineLevel="0" collapsed="false">
      <c r="A77" s="2"/>
      <c r="C77" s="23" t="n">
        <v>2016</v>
      </c>
      <c r="D77" s="23" t="n">
        <v>2</v>
      </c>
      <c r="E77" s="24" t="s">
        <v>135</v>
      </c>
      <c r="F77" s="24" t="s">
        <v>244</v>
      </c>
      <c r="G77" s="24" t="s">
        <v>269</v>
      </c>
      <c r="H77" s="24" t="s">
        <v>270</v>
      </c>
      <c r="I77" s="24" t="s">
        <v>244</v>
      </c>
      <c r="J77" s="24" t="s">
        <v>271</v>
      </c>
      <c r="K77" s="32" t="s">
        <v>26</v>
      </c>
      <c r="L77" s="23" t="s">
        <v>27</v>
      </c>
      <c r="M77" s="23" t="s">
        <v>28</v>
      </c>
      <c r="N77" s="25" t="n">
        <v>42684</v>
      </c>
      <c r="O77" s="26" t="n">
        <v>42833</v>
      </c>
      <c r="P77" s="24" t="s">
        <v>29</v>
      </c>
      <c r="Q77" s="23"/>
      <c r="R77" s="27" t="s">
        <v>28</v>
      </c>
      <c r="S77" s="27"/>
      <c r="T77" s="28" t="n">
        <f aca="false">Tabela22[[#This Row],[DATA TÉRMINO]]-Tabela22[[#This Row],[DATA_ÍNICIO]]</f>
        <v>149</v>
      </c>
      <c r="U77" s="28" t="n">
        <f aca="false">INT(Tabela22[[#This Row],[DIAS]]/7)</f>
        <v>21</v>
      </c>
      <c r="V77" s="28" t="n">
        <f aca="false">INT(Tabela22[[#This Row],[semanas]]*12)</f>
        <v>252</v>
      </c>
      <c r="W77" s="28" t="n">
        <f aca="false">Tabela22[[#This Row],[Nº DE HORAS ]]-34</f>
        <v>218</v>
      </c>
    </row>
    <row r="78" customFormat="false" ht="15" hidden="false" customHeight="true" outlineLevel="0" collapsed="false">
      <c r="A78" s="2"/>
      <c r="C78" s="23" t="n">
        <v>2016</v>
      </c>
      <c r="D78" s="23" t="n">
        <v>2</v>
      </c>
      <c r="E78" s="24" t="s">
        <v>119</v>
      </c>
      <c r="F78" s="24" t="s">
        <v>112</v>
      </c>
      <c r="G78" s="24" t="s">
        <v>272</v>
      </c>
      <c r="H78" s="24" t="s">
        <v>273</v>
      </c>
      <c r="I78" s="24" t="s">
        <v>274</v>
      </c>
      <c r="J78" s="24" t="s">
        <v>275</v>
      </c>
      <c r="K78" s="32" t="s">
        <v>26</v>
      </c>
      <c r="L78" s="23" t="s">
        <v>27</v>
      </c>
      <c r="M78" s="23" t="s">
        <v>28</v>
      </c>
      <c r="N78" s="25" t="n">
        <v>42714</v>
      </c>
      <c r="O78" s="26" t="n">
        <v>42833</v>
      </c>
      <c r="P78" s="24" t="s">
        <v>29</v>
      </c>
      <c r="Q78" s="23"/>
      <c r="R78" s="27" t="s">
        <v>28</v>
      </c>
      <c r="S78" s="27"/>
      <c r="T78" s="28" t="n">
        <f aca="false">Tabela22[[#This Row],[DATA TÉRMINO]]-Tabela22[[#This Row],[DATA_ÍNICIO]]</f>
        <v>119</v>
      </c>
      <c r="U78" s="28" t="n">
        <f aca="false">INT(Tabela22[[#This Row],[DIAS]]/7)</f>
        <v>17</v>
      </c>
      <c r="V78" s="28" t="n">
        <f aca="false">INT(Tabela22[[#This Row],[semanas]]*12)</f>
        <v>204</v>
      </c>
      <c r="W78" s="28" t="n">
        <f aca="false">Tabela22[[#This Row],[Nº DE HORAS ]]-34</f>
        <v>170</v>
      </c>
    </row>
    <row r="79" customFormat="false" ht="15" hidden="false" customHeight="true" outlineLevel="0" collapsed="false">
      <c r="A79" s="2"/>
      <c r="C79" s="23" t="n">
        <v>2016</v>
      </c>
      <c r="D79" s="23" t="n">
        <v>2</v>
      </c>
      <c r="E79" s="24" t="s">
        <v>135</v>
      </c>
      <c r="F79" s="24" t="s">
        <v>176</v>
      </c>
      <c r="G79" s="24" t="s">
        <v>276</v>
      </c>
      <c r="H79" s="24" t="s">
        <v>277</v>
      </c>
      <c r="I79" s="24" t="s">
        <v>176</v>
      </c>
      <c r="J79" s="24" t="s">
        <v>278</v>
      </c>
      <c r="K79" s="32" t="s">
        <v>26</v>
      </c>
      <c r="L79" s="23" t="s">
        <v>27</v>
      </c>
      <c r="M79" s="23" t="s">
        <v>28</v>
      </c>
      <c r="N79" s="25" t="n">
        <v>42714</v>
      </c>
      <c r="O79" s="26" t="n">
        <v>42833</v>
      </c>
      <c r="P79" s="24" t="s">
        <v>29</v>
      </c>
      <c r="Q79" s="23"/>
      <c r="R79" s="27" t="s">
        <v>28</v>
      </c>
      <c r="S79" s="27"/>
      <c r="T79" s="28" t="n">
        <f aca="false">Tabela22[[#This Row],[DATA TÉRMINO]]-Tabela22[[#This Row],[DATA_ÍNICIO]]</f>
        <v>119</v>
      </c>
      <c r="U79" s="28" t="n">
        <f aca="false">INT(Tabela22[[#This Row],[DIAS]]/7)</f>
        <v>17</v>
      </c>
      <c r="V79" s="28" t="n">
        <f aca="false">INT(Tabela22[[#This Row],[semanas]]*12)</f>
        <v>204</v>
      </c>
      <c r="W79" s="28" t="n">
        <f aca="false">Tabela22[[#This Row],[Nº DE HORAS ]]-34</f>
        <v>170</v>
      </c>
    </row>
    <row r="80" customFormat="false" ht="15" hidden="false" customHeight="true" outlineLevel="0" collapsed="false">
      <c r="A80" s="2"/>
      <c r="C80" s="23" t="n">
        <v>2016</v>
      </c>
      <c r="D80" s="23" t="n">
        <v>2</v>
      </c>
      <c r="E80" s="24" t="s">
        <v>30</v>
      </c>
      <c r="F80" s="24" t="s">
        <v>57</v>
      </c>
      <c r="G80" s="24" t="s">
        <v>279</v>
      </c>
      <c r="H80" s="24" t="s">
        <v>280</v>
      </c>
      <c r="I80" s="24" t="s">
        <v>60</v>
      </c>
      <c r="J80" s="24" t="s">
        <v>281</v>
      </c>
      <c r="K80" s="32" t="s">
        <v>26</v>
      </c>
      <c r="L80" s="23" t="s">
        <v>27</v>
      </c>
      <c r="M80" s="23" t="s">
        <v>28</v>
      </c>
      <c r="N80" s="25" t="n">
        <v>42714</v>
      </c>
      <c r="O80" s="26" t="n">
        <v>42833</v>
      </c>
      <c r="P80" s="24" t="s">
        <v>29</v>
      </c>
      <c r="Q80" s="23"/>
      <c r="R80" s="27" t="s">
        <v>28</v>
      </c>
      <c r="S80" s="34"/>
      <c r="T80" s="28" t="n">
        <f aca="false">Tabela22[[#This Row],[DATA TÉRMINO]]-Tabela22[[#This Row],[DATA_ÍNICIO]]</f>
        <v>119</v>
      </c>
      <c r="U80" s="28" t="n">
        <f aca="false">INT(Tabela22[[#This Row],[DIAS]]/7)</f>
        <v>17</v>
      </c>
      <c r="V80" s="28" t="n">
        <f aca="false">INT(Tabela22[[#This Row],[semanas]]*12)</f>
        <v>204</v>
      </c>
      <c r="W80" s="28" t="n">
        <f aca="false">Tabela22[[#This Row],[Nº DE HORAS ]]-34</f>
        <v>170</v>
      </c>
    </row>
    <row r="81" customFormat="false" ht="15" hidden="false" customHeight="true" outlineLevel="0" collapsed="false">
      <c r="A81" s="2"/>
      <c r="C81" s="23" t="n">
        <v>2016</v>
      </c>
      <c r="D81" s="23" t="n">
        <v>2</v>
      </c>
      <c r="E81" s="24" t="s">
        <v>119</v>
      </c>
      <c r="F81" s="24" t="s">
        <v>80</v>
      </c>
      <c r="G81" s="24" t="s">
        <v>282</v>
      </c>
      <c r="H81" s="24" t="s">
        <v>283</v>
      </c>
      <c r="I81" s="24" t="s">
        <v>112</v>
      </c>
      <c r="J81" s="24" t="s">
        <v>284</v>
      </c>
      <c r="K81" s="32" t="s">
        <v>26</v>
      </c>
      <c r="L81" s="23" t="s">
        <v>27</v>
      </c>
      <c r="M81" s="23" t="s">
        <v>28</v>
      </c>
      <c r="N81" s="25" t="n">
        <v>42714</v>
      </c>
      <c r="O81" s="26" t="n">
        <v>42833</v>
      </c>
      <c r="P81" s="24" t="s">
        <v>29</v>
      </c>
      <c r="Q81" s="23"/>
      <c r="R81" s="27" t="s">
        <v>28</v>
      </c>
      <c r="S81" s="27"/>
      <c r="T81" s="28" t="n">
        <f aca="false">Tabela22[[#This Row],[DATA TÉRMINO]]-Tabela22[[#This Row],[DATA_ÍNICIO]]</f>
        <v>119</v>
      </c>
      <c r="U81" s="28" t="n">
        <f aca="false">INT(Tabela22[[#This Row],[DIAS]]/7)</f>
        <v>17</v>
      </c>
      <c r="V81" s="28" t="n">
        <f aca="false">INT(Tabela22[[#This Row],[semanas]]*12)</f>
        <v>204</v>
      </c>
      <c r="W81" s="28" t="n">
        <f aca="false">Tabela22[[#This Row],[Nº DE HORAS ]]-34</f>
        <v>170</v>
      </c>
    </row>
    <row r="82" customFormat="false" ht="15" hidden="false" customHeight="true" outlineLevel="0" collapsed="false">
      <c r="A82" s="2"/>
      <c r="C82" s="23" t="n">
        <v>2016</v>
      </c>
      <c r="D82" s="23" t="n">
        <v>2</v>
      </c>
      <c r="E82" s="24" t="s">
        <v>119</v>
      </c>
      <c r="F82" s="24" t="s">
        <v>112</v>
      </c>
      <c r="G82" s="24" t="s">
        <v>285</v>
      </c>
      <c r="H82" s="24" t="s">
        <v>286</v>
      </c>
      <c r="I82" s="24" t="s">
        <v>112</v>
      </c>
      <c r="J82" s="24" t="s">
        <v>287</v>
      </c>
      <c r="K82" s="32" t="s">
        <v>26</v>
      </c>
      <c r="L82" s="23" t="s">
        <v>27</v>
      </c>
      <c r="M82" s="23" t="s">
        <v>28</v>
      </c>
      <c r="N82" s="25" t="n">
        <v>42714</v>
      </c>
      <c r="O82" s="26" t="n">
        <v>42833</v>
      </c>
      <c r="P82" s="24" t="s">
        <v>29</v>
      </c>
      <c r="Q82" s="23"/>
      <c r="R82" s="27" t="s">
        <v>28</v>
      </c>
      <c r="S82" s="27"/>
      <c r="T82" s="28" t="n">
        <f aca="false">Tabela22[[#This Row],[DATA TÉRMINO]]-Tabela22[[#This Row],[DATA_ÍNICIO]]</f>
        <v>119</v>
      </c>
      <c r="U82" s="28" t="n">
        <f aca="false">INT(Tabela22[[#This Row],[DIAS]]/7)</f>
        <v>17</v>
      </c>
      <c r="V82" s="28" t="n">
        <f aca="false">INT(Tabela22[[#This Row],[semanas]]*12)</f>
        <v>204</v>
      </c>
      <c r="W82" s="28" t="n">
        <f aca="false">Tabela22[[#This Row],[Nº DE HORAS ]]-34</f>
        <v>170</v>
      </c>
    </row>
    <row r="83" customFormat="false" ht="15" hidden="false" customHeight="true" outlineLevel="0" collapsed="false">
      <c r="A83" s="2"/>
      <c r="C83" s="23" t="n">
        <v>2016</v>
      </c>
      <c r="D83" s="23" t="n">
        <v>2</v>
      </c>
      <c r="E83" s="24" t="s">
        <v>21</v>
      </c>
      <c r="F83" s="24" t="s">
        <v>38</v>
      </c>
      <c r="G83" s="24" t="s">
        <v>288</v>
      </c>
      <c r="H83" s="24" t="s">
        <v>289</v>
      </c>
      <c r="I83" s="24" t="s">
        <v>38</v>
      </c>
      <c r="J83" s="24" t="s">
        <v>290</v>
      </c>
      <c r="K83" s="32" t="s">
        <v>26</v>
      </c>
      <c r="L83" s="23" t="s">
        <v>27</v>
      </c>
      <c r="M83" s="23" t="s">
        <v>28</v>
      </c>
      <c r="N83" s="25" t="n">
        <v>42714</v>
      </c>
      <c r="O83" s="26" t="n">
        <v>42833</v>
      </c>
      <c r="P83" s="24" t="s">
        <v>29</v>
      </c>
      <c r="Q83" s="23"/>
      <c r="R83" s="27" t="s">
        <v>28</v>
      </c>
      <c r="S83" s="27"/>
      <c r="T83" s="28" t="n">
        <f aca="false">Tabela22[[#This Row],[DATA TÉRMINO]]-Tabela22[[#This Row],[DATA_ÍNICIO]]</f>
        <v>119</v>
      </c>
      <c r="U83" s="28" t="n">
        <f aca="false">INT(Tabela22[[#This Row],[DIAS]]/7)</f>
        <v>17</v>
      </c>
      <c r="V83" s="28" t="n">
        <f aca="false">INT(Tabela22[[#This Row],[semanas]]*12)</f>
        <v>204</v>
      </c>
      <c r="W83" s="28" t="n">
        <f aca="false">Tabela22[[#This Row],[Nº DE HORAS ]]-34</f>
        <v>170</v>
      </c>
    </row>
    <row r="84" customFormat="false" ht="15" hidden="false" customHeight="true" outlineLevel="0" collapsed="false">
      <c r="A84" s="2"/>
      <c r="C84" s="23" t="n">
        <v>2016</v>
      </c>
      <c r="D84" s="23" t="n">
        <v>2</v>
      </c>
      <c r="E84" s="24" t="s">
        <v>96</v>
      </c>
      <c r="F84" s="24" t="s">
        <v>97</v>
      </c>
      <c r="G84" s="24" t="s">
        <v>291</v>
      </c>
      <c r="H84" s="24" t="s">
        <v>292</v>
      </c>
      <c r="I84" s="24" t="s">
        <v>97</v>
      </c>
      <c r="J84" s="24" t="s">
        <v>293</v>
      </c>
      <c r="K84" s="32" t="s">
        <v>26</v>
      </c>
      <c r="L84" s="23" t="s">
        <v>27</v>
      </c>
      <c r="M84" s="23" t="s">
        <v>28</v>
      </c>
      <c r="N84" s="25" t="n">
        <v>42684</v>
      </c>
      <c r="O84" s="26" t="n">
        <v>42833</v>
      </c>
      <c r="P84" s="24" t="s">
        <v>29</v>
      </c>
      <c r="Q84" s="23"/>
      <c r="R84" s="27" t="s">
        <v>28</v>
      </c>
      <c r="S84" s="27"/>
      <c r="T84" s="28" t="n">
        <f aca="false">Tabela22[[#This Row],[DATA TÉRMINO]]-Tabela22[[#This Row],[DATA_ÍNICIO]]</f>
        <v>149</v>
      </c>
      <c r="U84" s="28" t="n">
        <f aca="false">INT(Tabela22[[#This Row],[DIAS]]/7)</f>
        <v>21</v>
      </c>
      <c r="V84" s="28" t="n">
        <f aca="false">INT(Tabela22[[#This Row],[semanas]]*12)</f>
        <v>252</v>
      </c>
      <c r="W84" s="28" t="n">
        <f aca="false">Tabela22[[#This Row],[Nº DE HORAS ]]-34</f>
        <v>218</v>
      </c>
    </row>
    <row r="85" customFormat="false" ht="15" hidden="false" customHeight="true" outlineLevel="0" collapsed="false">
      <c r="A85" s="2"/>
      <c r="C85" s="23" t="n">
        <v>2016</v>
      </c>
      <c r="D85" s="23" t="n">
        <v>2</v>
      </c>
      <c r="E85" s="24" t="s">
        <v>42</v>
      </c>
      <c r="F85" s="24" t="s">
        <v>55</v>
      </c>
      <c r="G85" s="24" t="s">
        <v>294</v>
      </c>
      <c r="H85" s="24" t="s">
        <v>295</v>
      </c>
      <c r="I85" s="24" t="s">
        <v>43</v>
      </c>
      <c r="J85" s="24" t="s">
        <v>296</v>
      </c>
      <c r="K85" s="32" t="s">
        <v>26</v>
      </c>
      <c r="L85" s="23" t="s">
        <v>27</v>
      </c>
      <c r="M85" s="23" t="s">
        <v>28</v>
      </c>
      <c r="N85" s="25" t="n">
        <v>42714</v>
      </c>
      <c r="O85" s="26" t="n">
        <v>42833</v>
      </c>
      <c r="P85" s="24" t="s">
        <v>29</v>
      </c>
      <c r="Q85" s="23"/>
      <c r="R85" s="27" t="s">
        <v>197</v>
      </c>
      <c r="S85" s="27"/>
      <c r="T85" s="28" t="n">
        <f aca="false">Tabela22[[#This Row],[DATA TÉRMINO]]-Tabela22[[#This Row],[DATA_ÍNICIO]]</f>
        <v>119</v>
      </c>
      <c r="U85" s="28" t="n">
        <f aca="false">INT(Tabela22[[#This Row],[DIAS]]/7)</f>
        <v>17</v>
      </c>
      <c r="V85" s="28" t="n">
        <f aca="false">INT(Tabela22[[#This Row],[semanas]]*12)</f>
        <v>204</v>
      </c>
      <c r="W85" s="28" t="n">
        <f aca="false">Tabela22[[#This Row],[Nº DE HORAS ]]-34</f>
        <v>170</v>
      </c>
    </row>
    <row r="86" customFormat="false" ht="15" hidden="false" customHeight="true" outlineLevel="0" collapsed="false">
      <c r="A86" s="2"/>
      <c r="C86" s="23" t="n">
        <v>2016</v>
      </c>
      <c r="D86" s="23" t="n">
        <v>2</v>
      </c>
      <c r="E86" s="24" t="s">
        <v>21</v>
      </c>
      <c r="F86" s="24" t="s">
        <v>84</v>
      </c>
      <c r="G86" s="24" t="s">
        <v>297</v>
      </c>
      <c r="H86" s="24" t="s">
        <v>298</v>
      </c>
      <c r="I86" s="24" t="s">
        <v>84</v>
      </c>
      <c r="J86" s="24" t="s">
        <v>160</v>
      </c>
      <c r="K86" s="32" t="s">
        <v>26</v>
      </c>
      <c r="L86" s="23" t="s">
        <v>27</v>
      </c>
      <c r="M86" s="23" t="s">
        <v>28</v>
      </c>
      <c r="N86" s="25" t="n">
        <v>42714</v>
      </c>
      <c r="O86" s="26" t="n">
        <v>42833</v>
      </c>
      <c r="P86" s="24" t="s">
        <v>29</v>
      </c>
      <c r="Q86" s="23"/>
      <c r="R86" s="27" t="s">
        <v>28</v>
      </c>
      <c r="S86" s="27"/>
      <c r="T86" s="28" t="n">
        <f aca="false">Tabela22[[#This Row],[DATA TÉRMINO]]-Tabela22[[#This Row],[DATA_ÍNICIO]]</f>
        <v>119</v>
      </c>
      <c r="U86" s="28" t="n">
        <f aca="false">INT(Tabela22[[#This Row],[DIAS]]/7)</f>
        <v>17</v>
      </c>
      <c r="V86" s="28" t="n">
        <f aca="false">INT(Tabela22[[#This Row],[semanas]]*12)</f>
        <v>204</v>
      </c>
      <c r="W86" s="28" t="n">
        <f aca="false">Tabela22[[#This Row],[Nº DE HORAS ]]-34</f>
        <v>170</v>
      </c>
    </row>
    <row r="87" customFormat="false" ht="15" hidden="false" customHeight="true" outlineLevel="0" collapsed="false">
      <c r="A87" s="2"/>
      <c r="C87" s="23" t="n">
        <v>2016</v>
      </c>
      <c r="D87" s="23" t="n">
        <v>2</v>
      </c>
      <c r="E87" s="24" t="s">
        <v>135</v>
      </c>
      <c r="F87" s="24" t="s">
        <v>179</v>
      </c>
      <c r="G87" s="24" t="s">
        <v>299</v>
      </c>
      <c r="H87" s="24" t="s">
        <v>300</v>
      </c>
      <c r="I87" s="24" t="s">
        <v>179</v>
      </c>
      <c r="J87" s="24" t="s">
        <v>301</v>
      </c>
      <c r="K87" s="32" t="s">
        <v>26</v>
      </c>
      <c r="L87" s="23" t="s">
        <v>27</v>
      </c>
      <c r="M87" s="23" t="s">
        <v>28</v>
      </c>
      <c r="N87" s="25" t="n">
        <v>42714</v>
      </c>
      <c r="O87" s="26" t="n">
        <v>42833</v>
      </c>
      <c r="P87" s="24" t="s">
        <v>29</v>
      </c>
      <c r="Q87" s="23"/>
      <c r="R87" s="27"/>
      <c r="S87" s="27"/>
      <c r="T87" s="28" t="n">
        <f aca="false">Tabela22[[#This Row],[DATA TÉRMINO]]-Tabela22[[#This Row],[DATA_ÍNICIO]]</f>
        <v>119</v>
      </c>
      <c r="U87" s="28" t="n">
        <f aca="false">INT(Tabela22[[#This Row],[DIAS]]/7)</f>
        <v>17</v>
      </c>
      <c r="V87" s="28" t="n">
        <f aca="false">INT(Tabela22[[#This Row],[semanas]]*12)</f>
        <v>204</v>
      </c>
      <c r="W87" s="28" t="n">
        <f aca="false">Tabela22[[#This Row],[Nº DE HORAS ]]-34</f>
        <v>170</v>
      </c>
    </row>
    <row r="88" customFormat="false" ht="13.8" hidden="false" customHeight="false" outlineLevel="0" collapsed="false">
      <c r="A88" s="2"/>
      <c r="C88" s="23" t="n">
        <v>2016</v>
      </c>
      <c r="D88" s="23" t="n">
        <v>2</v>
      </c>
      <c r="E88" s="24" t="s">
        <v>135</v>
      </c>
      <c r="F88" s="24" t="s">
        <v>179</v>
      </c>
      <c r="G88" s="24" t="s">
        <v>302</v>
      </c>
      <c r="H88" s="24" t="s">
        <v>303</v>
      </c>
      <c r="I88" s="24" t="s">
        <v>179</v>
      </c>
      <c r="J88" s="24" t="s">
        <v>301</v>
      </c>
      <c r="K88" s="32" t="s">
        <v>26</v>
      </c>
      <c r="L88" s="23" t="s">
        <v>27</v>
      </c>
      <c r="M88" s="23" t="s">
        <v>28</v>
      </c>
      <c r="N88" s="25" t="n">
        <v>42684</v>
      </c>
      <c r="O88" s="26" t="n">
        <v>42833</v>
      </c>
      <c r="P88" s="24" t="s">
        <v>29</v>
      </c>
      <c r="Q88" s="23"/>
      <c r="R88" s="27" t="s">
        <v>28</v>
      </c>
      <c r="S88" s="27"/>
      <c r="T88" s="28" t="n">
        <f aca="false">Tabela22[[#This Row],[DATA TÉRMINO]]-Tabela22[[#This Row],[DATA_ÍNICIO]]</f>
        <v>149</v>
      </c>
      <c r="U88" s="28" t="n">
        <f aca="false">INT(Tabela22[[#This Row],[DIAS]]/7)</f>
        <v>21</v>
      </c>
      <c r="V88" s="28" t="n">
        <f aca="false">INT(Tabela22[[#This Row],[semanas]]*12)</f>
        <v>252</v>
      </c>
      <c r="W88" s="28" t="n">
        <f aca="false">Tabela22[[#This Row],[Nº DE HORAS ]]-34</f>
        <v>218</v>
      </c>
    </row>
    <row r="89" s="35" customFormat="true" ht="13.8" hidden="false" customHeight="false" outlineLevel="0" collapsed="false">
      <c r="C89" s="36" t="n">
        <v>2016</v>
      </c>
      <c r="D89" s="36" t="n">
        <v>2</v>
      </c>
      <c r="E89" s="37" t="s">
        <v>135</v>
      </c>
      <c r="F89" s="37" t="s">
        <v>179</v>
      </c>
      <c r="G89" s="37" t="s">
        <v>304</v>
      </c>
      <c r="H89" s="37" t="s">
        <v>305</v>
      </c>
      <c r="I89" s="37" t="s">
        <v>179</v>
      </c>
      <c r="J89" s="37" t="s">
        <v>306</v>
      </c>
      <c r="K89" s="38" t="s">
        <v>26</v>
      </c>
      <c r="L89" s="36" t="s">
        <v>27</v>
      </c>
      <c r="M89" s="36" t="s">
        <v>28</v>
      </c>
      <c r="N89" s="39" t="n">
        <v>42684</v>
      </c>
      <c r="O89" s="39" t="n">
        <v>42762</v>
      </c>
      <c r="P89" s="40" t="s">
        <v>307</v>
      </c>
      <c r="Q89" s="41"/>
      <c r="R89" s="42"/>
      <c r="S89" s="40" t="s">
        <v>308</v>
      </c>
      <c r="T89" s="43" t="n">
        <v>0</v>
      </c>
      <c r="U89" s="43" t="n">
        <v>0</v>
      </c>
      <c r="V89" s="43" t="n">
        <v>0</v>
      </c>
      <c r="W89" s="44" t="n">
        <f aca="false">Tabela22[[#This Row],[Nº DE HORAS ]]-34</f>
        <v>-34</v>
      </c>
      <c r="AMH89" s="45"/>
      <c r="AMI89" s="45"/>
      <c r="AMJ89" s="45"/>
    </row>
    <row r="90" customFormat="false" ht="13.8" hidden="false" customHeight="false" outlineLevel="0" collapsed="false">
      <c r="A90" s="2"/>
      <c r="C90" s="23" t="n">
        <v>2016</v>
      </c>
      <c r="D90" s="23" t="n">
        <v>2</v>
      </c>
      <c r="E90" s="24" t="s">
        <v>42</v>
      </c>
      <c r="F90" s="24" t="s">
        <v>108</v>
      </c>
      <c r="G90" s="24" t="s">
        <v>309</v>
      </c>
      <c r="H90" s="24" t="s">
        <v>310</v>
      </c>
      <c r="I90" s="24" t="s">
        <v>108</v>
      </c>
      <c r="J90" s="24" t="s">
        <v>240</v>
      </c>
      <c r="K90" s="32" t="s">
        <v>26</v>
      </c>
      <c r="L90" s="23" t="s">
        <v>27</v>
      </c>
      <c r="M90" s="23" t="s">
        <v>28</v>
      </c>
      <c r="N90" s="25" t="n">
        <v>42714</v>
      </c>
      <c r="O90" s="26" t="n">
        <v>42833</v>
      </c>
      <c r="P90" s="24" t="s">
        <v>29</v>
      </c>
      <c r="Q90" s="23"/>
      <c r="R90" s="27" t="s">
        <v>28</v>
      </c>
      <c r="S90" s="27"/>
      <c r="T90" s="28" t="n">
        <f aca="false">Tabela22[[#This Row],[DATA TÉRMINO]]-Tabela22[[#This Row],[DATA_ÍNICIO]]</f>
        <v>119</v>
      </c>
      <c r="U90" s="28" t="n">
        <f aca="false">INT(Tabela22[[#This Row],[DIAS]]/7)</f>
        <v>17</v>
      </c>
      <c r="V90" s="28" t="n">
        <f aca="false">INT(Tabela22[[#This Row],[semanas]]*12)</f>
        <v>204</v>
      </c>
      <c r="W90" s="28" t="n">
        <f aca="false">Tabela22[[#This Row],[Nº DE HORAS ]]-34</f>
        <v>170</v>
      </c>
    </row>
    <row r="91" customFormat="false" ht="13.8" hidden="false" customHeight="false" outlineLevel="0" collapsed="false">
      <c r="A91" s="2"/>
      <c r="C91" s="23" t="n">
        <v>2016</v>
      </c>
      <c r="D91" s="23" t="n">
        <v>2</v>
      </c>
      <c r="E91" s="24" t="s">
        <v>233</v>
      </c>
      <c r="F91" s="24" t="s">
        <v>234</v>
      </c>
      <c r="G91" s="24" t="s">
        <v>311</v>
      </c>
      <c r="H91" s="24" t="s">
        <v>312</v>
      </c>
      <c r="I91" s="24" t="s">
        <v>234</v>
      </c>
      <c r="J91" s="24" t="s">
        <v>313</v>
      </c>
      <c r="K91" s="32" t="s">
        <v>26</v>
      </c>
      <c r="L91" s="23" t="s">
        <v>27</v>
      </c>
      <c r="M91" s="23" t="s">
        <v>28</v>
      </c>
      <c r="N91" s="25" t="n">
        <v>42714</v>
      </c>
      <c r="O91" s="25" t="n">
        <v>42833</v>
      </c>
      <c r="P91" s="24" t="s">
        <v>66</v>
      </c>
      <c r="Q91" s="25" t="n">
        <v>42793</v>
      </c>
      <c r="R91" s="27"/>
      <c r="S91" s="27"/>
      <c r="T91" s="28" t="n">
        <f aca="false">Tabela22[[#This Row],[DATA TÉRMINO]]-Tabela22[[#This Row],[DATA_ÍNICIO]]</f>
        <v>119</v>
      </c>
      <c r="U91" s="28" t="n">
        <f aca="false">INT(Tabela22[[#This Row],[DIAS]]/7)</f>
        <v>17</v>
      </c>
      <c r="V91" s="28" t="n">
        <f aca="false">INT(Tabela22[[#This Row],[semanas]]*12)</f>
        <v>204</v>
      </c>
      <c r="W91" s="28" t="n">
        <f aca="false">Tabela22[[#This Row],[Nº DE HORAS ]]-34</f>
        <v>170</v>
      </c>
    </row>
    <row r="92" customFormat="false" ht="13.8" hidden="false" customHeight="false" outlineLevel="0" collapsed="false">
      <c r="A92" s="2"/>
      <c r="C92" s="23" t="n">
        <v>2016</v>
      </c>
      <c r="D92" s="23" t="n">
        <v>2</v>
      </c>
      <c r="E92" s="24" t="s">
        <v>181</v>
      </c>
      <c r="F92" s="24" t="s">
        <v>182</v>
      </c>
      <c r="G92" s="24" t="s">
        <v>314</v>
      </c>
      <c r="H92" s="24" t="s">
        <v>315</v>
      </c>
      <c r="I92" s="24" t="s">
        <v>182</v>
      </c>
      <c r="J92" s="24" t="s">
        <v>316</v>
      </c>
      <c r="K92" s="32" t="s">
        <v>26</v>
      </c>
      <c r="L92" s="23" t="s">
        <v>27</v>
      </c>
      <c r="M92" s="23" t="s">
        <v>28</v>
      </c>
      <c r="N92" s="25" t="n">
        <v>42684</v>
      </c>
      <c r="O92" s="26" t="n">
        <v>42833</v>
      </c>
      <c r="P92" s="24" t="s">
        <v>29</v>
      </c>
      <c r="Q92" s="23"/>
      <c r="R92" s="27" t="s">
        <v>28</v>
      </c>
      <c r="S92" s="27"/>
      <c r="T92" s="28" t="n">
        <f aca="false">Tabela22[[#This Row],[DATA TÉRMINO]]-Tabela22[[#This Row],[DATA_ÍNICIO]]</f>
        <v>149</v>
      </c>
      <c r="U92" s="28" t="n">
        <f aca="false">INT(Tabela22[[#This Row],[DIAS]]/7)</f>
        <v>21</v>
      </c>
      <c r="V92" s="28" t="n">
        <f aca="false">INT(Tabela22[[#This Row],[semanas]]*12)</f>
        <v>252</v>
      </c>
      <c r="W92" s="28" t="n">
        <f aca="false">Tabela22[[#This Row],[Nº DE HORAS ]]-34</f>
        <v>218</v>
      </c>
    </row>
    <row r="93" customFormat="false" ht="13.8" hidden="false" customHeight="false" outlineLevel="0" collapsed="false">
      <c r="A93" s="2"/>
      <c r="C93" s="23" t="n">
        <v>2016</v>
      </c>
      <c r="D93" s="23" t="n">
        <v>2</v>
      </c>
      <c r="E93" s="24" t="s">
        <v>96</v>
      </c>
      <c r="F93" s="24" t="s">
        <v>131</v>
      </c>
      <c r="G93" s="24" t="s">
        <v>317</v>
      </c>
      <c r="H93" s="24" t="s">
        <v>318</v>
      </c>
      <c r="I93" s="24" t="s">
        <v>131</v>
      </c>
      <c r="J93" s="24" t="s">
        <v>319</v>
      </c>
      <c r="K93" s="32" t="s">
        <v>26</v>
      </c>
      <c r="L93" s="23" t="s">
        <v>27</v>
      </c>
      <c r="M93" s="23" t="s">
        <v>28</v>
      </c>
      <c r="N93" s="25" t="n">
        <v>42714</v>
      </c>
      <c r="O93" s="26" t="n">
        <v>42833</v>
      </c>
      <c r="P93" s="24" t="s">
        <v>29</v>
      </c>
      <c r="Q93" s="23"/>
      <c r="R93" s="27" t="s">
        <v>197</v>
      </c>
      <c r="S93" s="27"/>
      <c r="T93" s="28" t="n">
        <f aca="false">Tabela22[[#This Row],[DATA TÉRMINO]]-Tabela22[[#This Row],[DATA_ÍNICIO]]</f>
        <v>119</v>
      </c>
      <c r="U93" s="28" t="n">
        <f aca="false">INT(Tabela22[[#This Row],[DIAS]]/7)</f>
        <v>17</v>
      </c>
      <c r="V93" s="28" t="n">
        <f aca="false">INT(Tabela22[[#This Row],[semanas]]*12)</f>
        <v>204</v>
      </c>
      <c r="W93" s="28" t="n">
        <f aca="false">Tabela22[[#This Row],[Nº DE HORAS ]]-34</f>
        <v>170</v>
      </c>
    </row>
    <row r="94" customFormat="false" ht="13.8" hidden="false" customHeight="false" outlineLevel="0" collapsed="false">
      <c r="A94" s="2"/>
      <c r="C94" s="23" t="n">
        <v>2016</v>
      </c>
      <c r="D94" s="23" t="n">
        <v>2</v>
      </c>
      <c r="E94" s="24" t="s">
        <v>30</v>
      </c>
      <c r="F94" s="24" t="s">
        <v>60</v>
      </c>
      <c r="G94" s="24" t="s">
        <v>155</v>
      </c>
      <c r="H94" s="24" t="s">
        <v>320</v>
      </c>
      <c r="I94" s="24" t="s">
        <v>60</v>
      </c>
      <c r="J94" s="24" t="s">
        <v>157</v>
      </c>
      <c r="K94" s="32" t="s">
        <v>26</v>
      </c>
      <c r="L94" s="23" t="s">
        <v>27</v>
      </c>
      <c r="M94" s="23" t="s">
        <v>28</v>
      </c>
      <c r="N94" s="25" t="n">
        <v>42714</v>
      </c>
      <c r="O94" s="26" t="n">
        <v>42833</v>
      </c>
      <c r="P94" s="24" t="s">
        <v>29</v>
      </c>
      <c r="Q94" s="23"/>
      <c r="R94" s="27"/>
      <c r="S94" s="27"/>
      <c r="T94" s="28" t="n">
        <f aca="false">Tabela22[[#This Row],[DATA TÉRMINO]]-Tabela22[[#This Row],[DATA_ÍNICIO]]</f>
        <v>119</v>
      </c>
      <c r="U94" s="28" t="n">
        <f aca="false">INT(Tabela22[[#This Row],[DIAS]]/7)</f>
        <v>17</v>
      </c>
      <c r="V94" s="28" t="n">
        <f aca="false">INT(Tabela22[[#This Row],[semanas]]*12)</f>
        <v>204</v>
      </c>
      <c r="W94" s="28" t="n">
        <f aca="false">Tabela22[[#This Row],[Nº DE HORAS ]]-34</f>
        <v>170</v>
      </c>
    </row>
    <row r="95" customFormat="false" ht="13.8" hidden="false" customHeight="false" outlineLevel="0" collapsed="false">
      <c r="A95" s="2"/>
      <c r="C95" s="23" t="n">
        <v>2016</v>
      </c>
      <c r="D95" s="23" t="n">
        <v>2</v>
      </c>
      <c r="E95" s="33" t="s">
        <v>119</v>
      </c>
      <c r="F95" s="24" t="s">
        <v>321</v>
      </c>
      <c r="G95" s="24" t="s">
        <v>322</v>
      </c>
      <c r="H95" s="24" t="s">
        <v>323</v>
      </c>
      <c r="I95" s="24" t="s">
        <v>43</v>
      </c>
      <c r="J95" s="24" t="s">
        <v>324</v>
      </c>
      <c r="K95" s="32" t="s">
        <v>26</v>
      </c>
      <c r="L95" s="23" t="s">
        <v>27</v>
      </c>
      <c r="M95" s="23" t="s">
        <v>28</v>
      </c>
      <c r="N95" s="25" t="n">
        <v>42684</v>
      </c>
      <c r="O95" s="25" t="n">
        <v>42833</v>
      </c>
      <c r="P95" s="24" t="s">
        <v>66</v>
      </c>
      <c r="Q95" s="25" t="n">
        <v>42828</v>
      </c>
      <c r="R95" s="27" t="s">
        <v>28</v>
      </c>
      <c r="S95" s="27"/>
      <c r="T95" s="28" t="n">
        <f aca="false">Tabela22[[#This Row],[DATA TÉRMINO]]-Tabela22[[#This Row],[DATA_ÍNICIO]]</f>
        <v>149</v>
      </c>
      <c r="U95" s="28" t="n">
        <f aca="false">INT(Tabela22[[#This Row],[DIAS]]/7)</f>
        <v>21</v>
      </c>
      <c r="V95" s="28" t="n">
        <f aca="false">INT(Tabela22[[#This Row],[semanas]]*12)</f>
        <v>252</v>
      </c>
      <c r="W95" s="28" t="n">
        <f aca="false">Tabela22[[#This Row],[Nº DE HORAS ]]-34</f>
        <v>218</v>
      </c>
    </row>
    <row r="96" customFormat="false" ht="13.8" hidden="false" customHeight="false" outlineLevel="0" collapsed="false">
      <c r="A96" s="2"/>
      <c r="C96" s="23" t="n">
        <v>2016</v>
      </c>
      <c r="D96" s="23" t="n">
        <v>2</v>
      </c>
      <c r="E96" s="24" t="s">
        <v>181</v>
      </c>
      <c r="F96" s="24" t="s">
        <v>325</v>
      </c>
      <c r="G96" s="24" t="s">
        <v>326</v>
      </c>
      <c r="H96" s="24" t="s">
        <v>327</v>
      </c>
      <c r="I96" s="24" t="s">
        <v>325</v>
      </c>
      <c r="J96" s="24" t="s">
        <v>328</v>
      </c>
      <c r="K96" s="32" t="s">
        <v>26</v>
      </c>
      <c r="L96" s="23" t="s">
        <v>27</v>
      </c>
      <c r="M96" s="23" t="s">
        <v>28</v>
      </c>
      <c r="N96" s="25" t="n">
        <v>42714</v>
      </c>
      <c r="O96" s="26" t="n">
        <v>42833</v>
      </c>
      <c r="P96" s="24" t="s">
        <v>29</v>
      </c>
      <c r="Q96" s="23"/>
      <c r="R96" s="27" t="s">
        <v>28</v>
      </c>
      <c r="S96" s="27"/>
      <c r="T96" s="28" t="n">
        <f aca="false">Tabela22[[#This Row],[DATA TÉRMINO]]-Tabela22[[#This Row],[DATA_ÍNICIO]]</f>
        <v>119</v>
      </c>
      <c r="U96" s="28" t="n">
        <f aca="false">INT(Tabela22[[#This Row],[DIAS]]/7)</f>
        <v>17</v>
      </c>
      <c r="V96" s="28" t="n">
        <f aca="false">INT(Tabela22[[#This Row],[semanas]]*12)</f>
        <v>204</v>
      </c>
      <c r="W96" s="28" t="n">
        <f aca="false">Tabela22[[#This Row],[Nº DE HORAS ]]-34</f>
        <v>170</v>
      </c>
    </row>
    <row r="97" customFormat="false" ht="13.8" hidden="false" customHeight="false" outlineLevel="0" collapsed="false">
      <c r="A97" s="2"/>
      <c r="C97" s="23" t="n">
        <v>2016</v>
      </c>
      <c r="D97" s="23" t="n">
        <v>2</v>
      </c>
      <c r="E97" s="24" t="s">
        <v>181</v>
      </c>
      <c r="F97" s="24" t="s">
        <v>325</v>
      </c>
      <c r="G97" s="24" t="s">
        <v>329</v>
      </c>
      <c r="H97" s="24" t="s">
        <v>330</v>
      </c>
      <c r="I97" s="24" t="s">
        <v>325</v>
      </c>
      <c r="J97" s="24" t="s">
        <v>331</v>
      </c>
      <c r="K97" s="32" t="s">
        <v>26</v>
      </c>
      <c r="L97" s="23" t="s">
        <v>27</v>
      </c>
      <c r="M97" s="23" t="s">
        <v>28</v>
      </c>
      <c r="N97" s="25" t="n">
        <v>42684</v>
      </c>
      <c r="O97" s="26" t="n">
        <v>42833</v>
      </c>
      <c r="P97" s="24" t="s">
        <v>29</v>
      </c>
      <c r="Q97" s="23"/>
      <c r="R97" s="27"/>
      <c r="S97" s="27"/>
      <c r="T97" s="28" t="n">
        <f aca="false">Tabela22[[#This Row],[DATA TÉRMINO]]-Tabela22[[#This Row],[DATA_ÍNICIO]]</f>
        <v>149</v>
      </c>
      <c r="U97" s="28" t="n">
        <f aca="false">INT(Tabela22[[#This Row],[DIAS]]/7)</f>
        <v>21</v>
      </c>
      <c r="V97" s="28" t="n">
        <f aca="false">INT(Tabela22[[#This Row],[semanas]]*12)</f>
        <v>252</v>
      </c>
      <c r="W97" s="28" t="n">
        <f aca="false">Tabela22[[#This Row],[Nº DE HORAS ]]-34</f>
        <v>218</v>
      </c>
    </row>
    <row r="98" customFormat="false" ht="13.8" hidden="false" customHeight="false" outlineLevel="0" collapsed="false">
      <c r="A98" s="2"/>
      <c r="C98" s="23" t="n">
        <v>2016</v>
      </c>
      <c r="D98" s="23" t="n">
        <v>2</v>
      </c>
      <c r="E98" s="24" t="s">
        <v>21</v>
      </c>
      <c r="F98" s="24" t="s">
        <v>22</v>
      </c>
      <c r="G98" s="24" t="s">
        <v>332</v>
      </c>
      <c r="H98" s="24" t="s">
        <v>333</v>
      </c>
      <c r="I98" s="24" t="s">
        <v>22</v>
      </c>
      <c r="J98" s="24" t="s">
        <v>334</v>
      </c>
      <c r="K98" s="32" t="s">
        <v>26</v>
      </c>
      <c r="L98" s="23" t="s">
        <v>27</v>
      </c>
      <c r="M98" s="23" t="s">
        <v>28</v>
      </c>
      <c r="N98" s="25" t="n">
        <v>42684</v>
      </c>
      <c r="O98" s="26" t="n">
        <v>42833</v>
      </c>
      <c r="P98" s="24" t="s">
        <v>29</v>
      </c>
      <c r="Q98" s="23"/>
      <c r="R98" s="27" t="s">
        <v>28</v>
      </c>
      <c r="S98" s="27"/>
      <c r="T98" s="28" t="n">
        <f aca="false">Tabela22[[#This Row],[DATA TÉRMINO]]-Tabela22[[#This Row],[DATA_ÍNICIO]]</f>
        <v>149</v>
      </c>
      <c r="U98" s="28" t="n">
        <f aca="false">INT(Tabela22[[#This Row],[DIAS]]/7)</f>
        <v>21</v>
      </c>
      <c r="V98" s="28" t="n">
        <f aca="false">INT(Tabela22[[#This Row],[semanas]]*12)</f>
        <v>252</v>
      </c>
      <c r="W98" s="28" t="n">
        <f aca="false">Tabela22[[#This Row],[Nº DE HORAS ]]-34</f>
        <v>218</v>
      </c>
    </row>
    <row r="99" customFormat="false" ht="13.8" hidden="false" customHeight="false" outlineLevel="0" collapsed="false">
      <c r="A99" s="2"/>
      <c r="C99" s="23" t="n">
        <v>2016</v>
      </c>
      <c r="D99" s="23" t="n">
        <v>2</v>
      </c>
      <c r="E99" s="24" t="s">
        <v>181</v>
      </c>
      <c r="F99" s="24" t="s">
        <v>325</v>
      </c>
      <c r="G99" s="24" t="s">
        <v>335</v>
      </c>
      <c r="H99" s="24" t="s">
        <v>336</v>
      </c>
      <c r="I99" s="24" t="s">
        <v>325</v>
      </c>
      <c r="J99" s="24" t="s">
        <v>337</v>
      </c>
      <c r="K99" s="32" t="s">
        <v>26</v>
      </c>
      <c r="L99" s="23" t="s">
        <v>27</v>
      </c>
      <c r="M99" s="23" t="s">
        <v>28</v>
      </c>
      <c r="N99" s="25" t="n">
        <v>42714</v>
      </c>
      <c r="O99" s="26" t="n">
        <v>42833</v>
      </c>
      <c r="P99" s="24" t="s">
        <v>29</v>
      </c>
      <c r="Q99" s="23"/>
      <c r="R99" s="27" t="s">
        <v>28</v>
      </c>
      <c r="S99" s="27"/>
      <c r="T99" s="28" t="n">
        <f aca="false">Tabela22[[#This Row],[DATA TÉRMINO]]-Tabela22[[#This Row],[DATA_ÍNICIO]]</f>
        <v>119</v>
      </c>
      <c r="U99" s="28" t="n">
        <f aca="false">INT(Tabela22[[#This Row],[DIAS]]/7)</f>
        <v>17</v>
      </c>
      <c r="V99" s="28" t="n">
        <f aca="false">INT(Tabela22[[#This Row],[semanas]]*12)</f>
        <v>204</v>
      </c>
      <c r="W99" s="28" t="n">
        <f aca="false">Tabela22[[#This Row],[Nº DE HORAS ]]-34</f>
        <v>170</v>
      </c>
    </row>
    <row r="100" customFormat="false" ht="13.8" hidden="false" customHeight="false" outlineLevel="0" collapsed="false">
      <c r="A100" s="2"/>
      <c r="C100" s="23" t="n">
        <v>2016</v>
      </c>
      <c r="D100" s="23" t="n">
        <v>2</v>
      </c>
      <c r="E100" s="24" t="s">
        <v>181</v>
      </c>
      <c r="F100" s="24" t="s">
        <v>182</v>
      </c>
      <c r="G100" s="24" t="s">
        <v>338</v>
      </c>
      <c r="H100" s="24" t="s">
        <v>339</v>
      </c>
      <c r="I100" s="24" t="s">
        <v>182</v>
      </c>
      <c r="J100" s="24" t="s">
        <v>340</v>
      </c>
      <c r="K100" s="32" t="s">
        <v>26</v>
      </c>
      <c r="L100" s="23" t="s">
        <v>27</v>
      </c>
      <c r="M100" s="23" t="s">
        <v>28</v>
      </c>
      <c r="N100" s="25" t="n">
        <v>42714</v>
      </c>
      <c r="O100" s="26" t="n">
        <v>42833</v>
      </c>
      <c r="P100" s="24" t="s">
        <v>29</v>
      </c>
      <c r="Q100" s="23"/>
      <c r="R100" s="27" t="s">
        <v>28</v>
      </c>
      <c r="S100" s="27"/>
      <c r="T100" s="28" t="n">
        <f aca="false">Tabela22[[#This Row],[DATA TÉRMINO]]-Tabela22[[#This Row],[DATA_ÍNICIO]]</f>
        <v>119</v>
      </c>
      <c r="U100" s="28" t="n">
        <f aca="false">INT(Tabela22[[#This Row],[DIAS]]/7)</f>
        <v>17</v>
      </c>
      <c r="V100" s="28" t="n">
        <f aca="false">INT(Tabela22[[#This Row],[semanas]]*12)</f>
        <v>204</v>
      </c>
      <c r="W100" s="28" t="n">
        <f aca="false">Tabela22[[#This Row],[Nº DE HORAS ]]-34</f>
        <v>170</v>
      </c>
    </row>
    <row r="101" customFormat="false" ht="13.8" hidden="false" customHeight="false" outlineLevel="0" collapsed="false">
      <c r="A101" s="2"/>
      <c r="C101" s="23" t="n">
        <v>2016</v>
      </c>
      <c r="D101" s="23" t="n">
        <v>2</v>
      </c>
      <c r="E101" s="24" t="s">
        <v>181</v>
      </c>
      <c r="F101" s="24" t="s">
        <v>325</v>
      </c>
      <c r="G101" s="24" t="s">
        <v>341</v>
      </c>
      <c r="H101" s="24" t="s">
        <v>342</v>
      </c>
      <c r="I101" s="24" t="s">
        <v>325</v>
      </c>
      <c r="J101" s="24" t="s">
        <v>343</v>
      </c>
      <c r="K101" s="32" t="s">
        <v>26</v>
      </c>
      <c r="L101" s="23" t="s">
        <v>27</v>
      </c>
      <c r="M101" s="23" t="s">
        <v>28</v>
      </c>
      <c r="N101" s="25" t="n">
        <v>42714</v>
      </c>
      <c r="O101" s="25" t="n">
        <v>42833</v>
      </c>
      <c r="P101" s="24" t="s">
        <v>66</v>
      </c>
      <c r="Q101" s="25" t="n">
        <v>42794</v>
      </c>
      <c r="R101" s="27"/>
      <c r="S101" s="27"/>
      <c r="T101" s="28" t="n">
        <f aca="false">Tabela22[[#This Row],[DATA TÉRMINO]]-Tabela22[[#This Row],[DATA_ÍNICIO]]</f>
        <v>119</v>
      </c>
      <c r="U101" s="28" t="n">
        <f aca="false">INT(Tabela22[[#This Row],[DIAS]]/7)</f>
        <v>17</v>
      </c>
      <c r="V101" s="28" t="n">
        <f aca="false">INT(Tabela22[[#This Row],[semanas]]*12)</f>
        <v>204</v>
      </c>
      <c r="W101" s="28" t="n">
        <f aca="false">Tabela22[[#This Row],[Nº DE HORAS ]]-34</f>
        <v>170</v>
      </c>
    </row>
    <row r="102" customFormat="false" ht="13.8" hidden="false" customHeight="false" outlineLevel="0" collapsed="false">
      <c r="A102" s="2"/>
      <c r="C102" s="23" t="n">
        <v>2016</v>
      </c>
      <c r="D102" s="23" t="n">
        <v>2</v>
      </c>
      <c r="E102" s="24" t="s">
        <v>96</v>
      </c>
      <c r="F102" s="24" t="s">
        <v>97</v>
      </c>
      <c r="G102" s="24" t="s">
        <v>344</v>
      </c>
      <c r="H102" s="24" t="s">
        <v>345</v>
      </c>
      <c r="I102" s="24" t="s">
        <v>97</v>
      </c>
      <c r="J102" s="24" t="s">
        <v>346</v>
      </c>
      <c r="K102" s="32" t="s">
        <v>26</v>
      </c>
      <c r="L102" s="23" t="s">
        <v>27</v>
      </c>
      <c r="M102" s="23" t="s">
        <v>28</v>
      </c>
      <c r="N102" s="25" t="n">
        <v>42684</v>
      </c>
      <c r="O102" s="26" t="n">
        <v>42833</v>
      </c>
      <c r="P102" s="24" t="s">
        <v>29</v>
      </c>
      <c r="Q102" s="23"/>
      <c r="R102" s="27" t="s">
        <v>28</v>
      </c>
      <c r="S102" s="27"/>
      <c r="T102" s="28" t="n">
        <f aca="false">Tabela22[[#This Row],[DATA TÉRMINO]]-Tabela22[[#This Row],[DATA_ÍNICIO]]</f>
        <v>149</v>
      </c>
      <c r="U102" s="28" t="n">
        <f aca="false">INT(Tabela22[[#This Row],[DIAS]]/7)</f>
        <v>21</v>
      </c>
      <c r="V102" s="28" t="n">
        <f aca="false">INT(Tabela22[[#This Row],[semanas]]*12)</f>
        <v>252</v>
      </c>
      <c r="W102" s="28" t="n">
        <f aca="false">Tabela22[[#This Row],[Nº DE HORAS ]]-34</f>
        <v>218</v>
      </c>
    </row>
    <row r="103" customFormat="false" ht="13.8" hidden="false" customHeight="false" outlineLevel="0" collapsed="false">
      <c r="A103" s="2"/>
      <c r="C103" s="23" t="n">
        <v>2016</v>
      </c>
      <c r="D103" s="23" t="n">
        <v>2</v>
      </c>
      <c r="E103" s="24" t="s">
        <v>181</v>
      </c>
      <c r="F103" s="24" t="s">
        <v>325</v>
      </c>
      <c r="G103" s="24" t="s">
        <v>347</v>
      </c>
      <c r="H103" s="24" t="s">
        <v>348</v>
      </c>
      <c r="I103" s="24" t="s">
        <v>325</v>
      </c>
      <c r="J103" s="24" t="s">
        <v>349</v>
      </c>
      <c r="K103" s="32" t="s">
        <v>26</v>
      </c>
      <c r="L103" s="23" t="s">
        <v>27</v>
      </c>
      <c r="M103" s="23" t="s">
        <v>28</v>
      </c>
      <c r="N103" s="25" t="n">
        <v>42714</v>
      </c>
      <c r="O103" s="26" t="n">
        <v>42833</v>
      </c>
      <c r="P103" s="24" t="s">
        <v>29</v>
      </c>
      <c r="Q103" s="23"/>
      <c r="R103" s="27" t="s">
        <v>28</v>
      </c>
      <c r="S103" s="27"/>
      <c r="T103" s="28" t="n">
        <f aca="false">Tabela22[[#This Row],[DATA TÉRMINO]]-Tabela22[[#This Row],[DATA_ÍNICIO]]</f>
        <v>119</v>
      </c>
      <c r="U103" s="28" t="n">
        <f aca="false">INT(Tabela22[[#This Row],[DIAS]]/7)</f>
        <v>17</v>
      </c>
      <c r="V103" s="28" t="n">
        <f aca="false">INT(Tabela22[[#This Row],[semanas]]*12)</f>
        <v>204</v>
      </c>
      <c r="W103" s="28" t="n">
        <f aca="false">Tabela22[[#This Row],[Nº DE HORAS ]]-34</f>
        <v>170</v>
      </c>
    </row>
    <row r="104" customFormat="false" ht="13.8" hidden="false" customHeight="false" outlineLevel="0" collapsed="false">
      <c r="A104" s="2"/>
      <c r="C104" s="23" t="n">
        <v>2016</v>
      </c>
      <c r="D104" s="23" t="n">
        <v>2</v>
      </c>
      <c r="E104" s="24" t="s">
        <v>181</v>
      </c>
      <c r="F104" s="24" t="s">
        <v>182</v>
      </c>
      <c r="G104" s="24" t="s">
        <v>350</v>
      </c>
      <c r="H104" s="24" t="s">
        <v>351</v>
      </c>
      <c r="I104" s="24" t="s">
        <v>182</v>
      </c>
      <c r="J104" s="24" t="s">
        <v>352</v>
      </c>
      <c r="K104" s="32" t="s">
        <v>26</v>
      </c>
      <c r="L104" s="23" t="s">
        <v>27</v>
      </c>
      <c r="M104" s="23" t="s">
        <v>28</v>
      </c>
      <c r="N104" s="25" t="n">
        <v>42684</v>
      </c>
      <c r="O104" s="26" t="n">
        <v>42833</v>
      </c>
      <c r="P104" s="24" t="s">
        <v>29</v>
      </c>
      <c r="Q104" s="23"/>
      <c r="R104" s="27" t="s">
        <v>197</v>
      </c>
      <c r="S104" s="27"/>
      <c r="T104" s="28" t="n">
        <f aca="false">Tabela22[[#This Row],[DATA TÉRMINO]]-Tabela22[[#This Row],[DATA_ÍNICIO]]</f>
        <v>149</v>
      </c>
      <c r="U104" s="28" t="n">
        <f aca="false">INT(Tabela22[[#This Row],[DIAS]]/7)</f>
        <v>21</v>
      </c>
      <c r="V104" s="28" t="n">
        <f aca="false">INT(Tabela22[[#This Row],[semanas]]*12)</f>
        <v>252</v>
      </c>
      <c r="W104" s="28" t="n">
        <f aca="false">Tabela22[[#This Row],[Nº DE HORAS ]]-34</f>
        <v>218</v>
      </c>
    </row>
    <row r="105" customFormat="false" ht="13.8" hidden="false" customHeight="false" outlineLevel="0" collapsed="false">
      <c r="A105" s="2"/>
      <c r="C105" s="23" t="n">
        <v>2016</v>
      </c>
      <c r="D105" s="23" t="n">
        <v>2</v>
      </c>
      <c r="E105" s="24" t="s">
        <v>135</v>
      </c>
      <c r="F105" s="24" t="s">
        <v>244</v>
      </c>
      <c r="G105" s="24" t="s">
        <v>353</v>
      </c>
      <c r="H105" s="24" t="s">
        <v>354</v>
      </c>
      <c r="I105" s="24" t="s">
        <v>244</v>
      </c>
      <c r="J105" s="24" t="s">
        <v>355</v>
      </c>
      <c r="K105" s="32" t="s">
        <v>26</v>
      </c>
      <c r="L105" s="23" t="s">
        <v>27</v>
      </c>
      <c r="M105" s="23" t="s">
        <v>28</v>
      </c>
      <c r="N105" s="25" t="n">
        <v>42714</v>
      </c>
      <c r="O105" s="26" t="n">
        <v>42833</v>
      </c>
      <c r="P105" s="24" t="s">
        <v>29</v>
      </c>
      <c r="Q105" s="23"/>
      <c r="R105" s="27" t="s">
        <v>28</v>
      </c>
      <c r="S105" s="27"/>
      <c r="T105" s="28" t="n">
        <f aca="false">Tabela22[[#This Row],[DATA TÉRMINO]]-Tabela22[[#This Row],[DATA_ÍNICIO]]</f>
        <v>119</v>
      </c>
      <c r="U105" s="28" t="n">
        <f aca="false">INT(Tabela22[[#This Row],[DIAS]]/7)</f>
        <v>17</v>
      </c>
      <c r="V105" s="28" t="n">
        <f aca="false">INT(Tabela22[[#This Row],[semanas]]*12)</f>
        <v>204</v>
      </c>
      <c r="W105" s="28" t="n">
        <f aca="false">Tabela22[[#This Row],[Nº DE HORAS ]]-34</f>
        <v>170</v>
      </c>
    </row>
    <row r="106" customFormat="false" ht="13.8" hidden="false" customHeight="false" outlineLevel="0" collapsed="false">
      <c r="A106" s="2"/>
      <c r="C106" s="23" t="n">
        <v>2016</v>
      </c>
      <c r="D106" s="23" t="n">
        <v>2</v>
      </c>
      <c r="E106" s="24" t="s">
        <v>21</v>
      </c>
      <c r="F106" s="24" t="s">
        <v>52</v>
      </c>
      <c r="G106" s="24" t="s">
        <v>356</v>
      </c>
      <c r="H106" s="24" t="s">
        <v>357</v>
      </c>
      <c r="I106" s="24" t="s">
        <v>52</v>
      </c>
      <c r="J106" s="24" t="s">
        <v>77</v>
      </c>
      <c r="K106" s="32" t="s">
        <v>26</v>
      </c>
      <c r="L106" s="23" t="s">
        <v>27</v>
      </c>
      <c r="M106" s="23" t="s">
        <v>28</v>
      </c>
      <c r="N106" s="25" t="n">
        <v>42714</v>
      </c>
      <c r="O106" s="26" t="n">
        <v>42833</v>
      </c>
      <c r="P106" s="24" t="s">
        <v>29</v>
      </c>
      <c r="Q106" s="23"/>
      <c r="R106" s="27" t="s">
        <v>28</v>
      </c>
      <c r="S106" s="27"/>
      <c r="T106" s="28" t="n">
        <f aca="false">Tabela22[[#This Row],[DATA TÉRMINO]]-Tabela22[[#This Row],[DATA_ÍNICIO]]</f>
        <v>119</v>
      </c>
      <c r="U106" s="28" t="n">
        <f aca="false">INT(Tabela22[[#This Row],[DIAS]]/7)</f>
        <v>17</v>
      </c>
      <c r="V106" s="28" t="n">
        <f aca="false">INT(Tabela22[[#This Row],[semanas]]*12)</f>
        <v>204</v>
      </c>
      <c r="W106" s="28" t="n">
        <f aca="false">Tabela22[[#This Row],[Nº DE HORAS ]]-34</f>
        <v>170</v>
      </c>
    </row>
    <row r="107" customFormat="false" ht="13.8" hidden="false" customHeight="false" outlineLevel="0" collapsed="false">
      <c r="A107" s="2"/>
      <c r="C107" s="23" t="n">
        <v>2016</v>
      </c>
      <c r="D107" s="23" t="n">
        <v>2</v>
      </c>
      <c r="E107" s="24" t="s">
        <v>96</v>
      </c>
      <c r="F107" s="24" t="s">
        <v>131</v>
      </c>
      <c r="G107" s="24" t="s">
        <v>358</v>
      </c>
      <c r="H107" s="24" t="s">
        <v>359</v>
      </c>
      <c r="I107" s="24" t="s">
        <v>131</v>
      </c>
      <c r="J107" s="24" t="s">
        <v>360</v>
      </c>
      <c r="K107" s="32" t="s">
        <v>26</v>
      </c>
      <c r="L107" s="23" t="s">
        <v>27</v>
      </c>
      <c r="M107" s="23" t="s">
        <v>28</v>
      </c>
      <c r="N107" s="25" t="n">
        <v>42714</v>
      </c>
      <c r="O107" s="26" t="n">
        <v>42833</v>
      </c>
      <c r="P107" s="24" t="s">
        <v>29</v>
      </c>
      <c r="Q107" s="23"/>
      <c r="R107" s="27" t="s">
        <v>28</v>
      </c>
      <c r="S107" s="27"/>
      <c r="T107" s="28" t="n">
        <f aca="false">Tabela22[[#This Row],[DATA TÉRMINO]]-Tabela22[[#This Row],[DATA_ÍNICIO]]</f>
        <v>119</v>
      </c>
      <c r="U107" s="28" t="n">
        <f aca="false">INT(Tabela22[[#This Row],[DIAS]]/7)</f>
        <v>17</v>
      </c>
      <c r="V107" s="28" t="n">
        <f aca="false">INT(Tabela22[[#This Row],[semanas]]*12)</f>
        <v>204</v>
      </c>
      <c r="W107" s="28" t="n">
        <f aca="false">Tabela22[[#This Row],[Nº DE HORAS ]]-34</f>
        <v>170</v>
      </c>
    </row>
    <row r="108" customFormat="false" ht="13.8" hidden="false" customHeight="false" outlineLevel="0" collapsed="false">
      <c r="C108" s="23" t="n">
        <v>2016</v>
      </c>
      <c r="D108" s="23" t="n">
        <v>2</v>
      </c>
      <c r="E108" s="24" t="s">
        <v>47</v>
      </c>
      <c r="F108" s="24" t="s">
        <v>48</v>
      </c>
      <c r="G108" s="24" t="s">
        <v>361</v>
      </c>
      <c r="H108" s="24" t="s">
        <v>362</v>
      </c>
      <c r="I108" s="24" t="s">
        <v>48</v>
      </c>
      <c r="J108" s="24" t="s">
        <v>150</v>
      </c>
      <c r="K108" s="32" t="s">
        <v>26</v>
      </c>
      <c r="L108" s="23" t="s">
        <v>27</v>
      </c>
      <c r="M108" s="23" t="s">
        <v>28</v>
      </c>
      <c r="N108" s="25" t="n">
        <v>42714</v>
      </c>
      <c r="O108" s="25" t="n">
        <v>42833</v>
      </c>
      <c r="P108" s="24" t="s">
        <v>66</v>
      </c>
      <c r="Q108" s="25" t="n">
        <v>42766</v>
      </c>
      <c r="R108" s="27"/>
      <c r="S108" s="27"/>
      <c r="T108" s="28" t="n">
        <f aca="false">Tabela22[[#This Row],[DATA TÉRMINO]]-Tabela22[[#This Row],[DATA_ÍNICIO]]</f>
        <v>119</v>
      </c>
      <c r="U108" s="28" t="n">
        <f aca="false">INT(Tabela22[[#This Row],[DIAS]]/7)</f>
        <v>17</v>
      </c>
      <c r="V108" s="28" t="n">
        <f aca="false">INT(Tabela22[[#This Row],[semanas]]*12)</f>
        <v>204</v>
      </c>
      <c r="W108" s="28" t="n">
        <f aca="false">Tabela22[[#This Row],[Nº DE HORAS ]]-34</f>
        <v>170</v>
      </c>
    </row>
    <row r="109" customFormat="false" ht="13.8" hidden="false" customHeight="false" outlineLevel="0" collapsed="false">
      <c r="C109" s="23" t="n">
        <v>2016</v>
      </c>
      <c r="D109" s="23" t="n">
        <v>2</v>
      </c>
      <c r="E109" s="24" t="s">
        <v>21</v>
      </c>
      <c r="F109" s="24" t="s">
        <v>22</v>
      </c>
      <c r="G109" s="24" t="s">
        <v>363</v>
      </c>
      <c r="H109" s="24" t="s">
        <v>364</v>
      </c>
      <c r="I109" s="24" t="s">
        <v>84</v>
      </c>
      <c r="J109" s="24" t="s">
        <v>365</v>
      </c>
      <c r="K109" s="32" t="s">
        <v>26</v>
      </c>
      <c r="L109" s="23" t="s">
        <v>27</v>
      </c>
      <c r="M109" s="23" t="s">
        <v>28</v>
      </c>
      <c r="N109" s="25" t="n">
        <v>42714</v>
      </c>
      <c r="O109" s="26" t="n">
        <v>42833</v>
      </c>
      <c r="P109" s="24" t="s">
        <v>29</v>
      </c>
      <c r="Q109" s="23"/>
      <c r="R109" s="27" t="s">
        <v>28</v>
      </c>
      <c r="S109" s="27"/>
      <c r="T109" s="28" t="n">
        <f aca="false">Tabela22[[#This Row],[DATA TÉRMINO]]-Tabela22[[#This Row],[DATA_ÍNICIO]]</f>
        <v>119</v>
      </c>
      <c r="U109" s="28" t="n">
        <f aca="false">INT(Tabela22[[#This Row],[DIAS]]/7)</f>
        <v>17</v>
      </c>
      <c r="V109" s="28" t="n">
        <f aca="false">INT(Tabela22[[#This Row],[semanas]]*12)</f>
        <v>204</v>
      </c>
      <c r="W109" s="28" t="n">
        <f aca="false">Tabela22[[#This Row],[Nº DE HORAS ]]-34</f>
        <v>170</v>
      </c>
    </row>
    <row r="110" customFormat="false" ht="15" hidden="false" customHeight="false" outlineLevel="0" collapsed="false">
      <c r="C110" s="23" t="n">
        <v>2016</v>
      </c>
      <c r="D110" s="23" t="n">
        <v>2</v>
      </c>
      <c r="E110" s="24" t="s">
        <v>135</v>
      </c>
      <c r="F110" s="24" t="s">
        <v>136</v>
      </c>
      <c r="G110" s="24" t="s">
        <v>366</v>
      </c>
      <c r="H110" s="24" t="s">
        <v>367</v>
      </c>
      <c r="I110" s="24" t="s">
        <v>136</v>
      </c>
      <c r="J110" s="24" t="s">
        <v>368</v>
      </c>
      <c r="K110" s="32" t="s">
        <v>26</v>
      </c>
      <c r="L110" s="23" t="s">
        <v>27</v>
      </c>
      <c r="M110" s="23" t="s">
        <v>28</v>
      </c>
      <c r="N110" s="25" t="n">
        <v>42714</v>
      </c>
      <c r="O110" s="25" t="n">
        <v>42833</v>
      </c>
      <c r="P110" s="46" t="s">
        <v>66</v>
      </c>
      <c r="Q110" s="25" t="n">
        <v>42748</v>
      </c>
      <c r="R110" s="27"/>
      <c r="S110" s="27"/>
      <c r="T110" s="28" t="n">
        <f aca="false">Tabela22[[#This Row],[DATA TÉRMINO]]-Tabela22[[#This Row],[DATA_ÍNICIO]]</f>
        <v>119</v>
      </c>
      <c r="U110" s="28" t="n">
        <f aca="false">INT(Tabela22[[#This Row],[DIAS]]/7)</f>
        <v>17</v>
      </c>
      <c r="V110" s="28" t="n">
        <f aca="false">INT(Tabela22[[#This Row],[semanas]]*12)</f>
        <v>204</v>
      </c>
      <c r="W110" s="28" t="n">
        <f aca="false">Tabela22[[#This Row],[Nº DE HORAS ]]-34</f>
        <v>170</v>
      </c>
    </row>
    <row r="111" customFormat="false" ht="13.8" hidden="false" customHeight="false" outlineLevel="0" collapsed="false">
      <c r="C111" s="23" t="n">
        <v>2016</v>
      </c>
      <c r="D111" s="23" t="n">
        <v>2</v>
      </c>
      <c r="E111" s="24" t="s">
        <v>233</v>
      </c>
      <c r="F111" s="24" t="s">
        <v>234</v>
      </c>
      <c r="G111" s="24" t="s">
        <v>369</v>
      </c>
      <c r="H111" s="24" t="s">
        <v>370</v>
      </c>
      <c r="I111" s="24" t="s">
        <v>234</v>
      </c>
      <c r="J111" s="24" t="s">
        <v>371</v>
      </c>
      <c r="K111" s="32" t="s">
        <v>26</v>
      </c>
      <c r="L111" s="23" t="s">
        <v>27</v>
      </c>
      <c r="M111" s="23" t="s">
        <v>28</v>
      </c>
      <c r="N111" s="25" t="n">
        <v>42714</v>
      </c>
      <c r="O111" s="26" t="n">
        <v>42833</v>
      </c>
      <c r="P111" s="24" t="s">
        <v>29</v>
      </c>
      <c r="Q111" s="23"/>
      <c r="R111" s="27"/>
      <c r="S111" s="27"/>
      <c r="T111" s="28" t="n">
        <f aca="false">Tabela22[[#This Row],[DATA TÉRMINO]]-Tabela22[[#This Row],[DATA_ÍNICIO]]</f>
        <v>119</v>
      </c>
      <c r="U111" s="28" t="n">
        <f aca="false">INT(Tabela22[[#This Row],[DIAS]]/7)</f>
        <v>17</v>
      </c>
      <c r="V111" s="28" t="n">
        <f aca="false">INT(Tabela22[[#This Row],[semanas]]*12)</f>
        <v>204</v>
      </c>
      <c r="W111" s="28" t="n">
        <f aca="false">Tabela22[[#This Row],[Nº DE HORAS ]]-34</f>
        <v>170</v>
      </c>
    </row>
    <row r="112" customFormat="false" ht="13.8" hidden="false" customHeight="false" outlineLevel="0" collapsed="false">
      <c r="C112" s="23" t="n">
        <v>2016</v>
      </c>
      <c r="D112" s="23" t="n">
        <v>2</v>
      </c>
      <c r="E112" s="24" t="s">
        <v>216</v>
      </c>
      <c r="F112" s="24" t="s">
        <v>372</v>
      </c>
      <c r="G112" s="24" t="s">
        <v>373</v>
      </c>
      <c r="H112" s="24" t="s">
        <v>374</v>
      </c>
      <c r="I112" s="24" t="s">
        <v>372</v>
      </c>
      <c r="J112" s="24" t="s">
        <v>375</v>
      </c>
      <c r="K112" s="32" t="s">
        <v>26</v>
      </c>
      <c r="L112" s="23" t="s">
        <v>27</v>
      </c>
      <c r="M112" s="23" t="s">
        <v>28</v>
      </c>
      <c r="N112" s="25" t="n">
        <v>42714</v>
      </c>
      <c r="O112" s="25" t="n">
        <v>42833</v>
      </c>
      <c r="P112" s="24" t="s">
        <v>66</v>
      </c>
      <c r="Q112" s="25" t="n">
        <v>42794</v>
      </c>
      <c r="R112" s="27" t="s">
        <v>28</v>
      </c>
      <c r="S112" s="27" t="s">
        <v>201</v>
      </c>
      <c r="T112" s="28" t="n">
        <f aca="false">Tabela22[[#This Row],[DATA TÉRMINO]]-Tabela22[[#This Row],[DATA_ÍNICIO]]</f>
        <v>119</v>
      </c>
      <c r="U112" s="28" t="n">
        <f aca="false">INT(Tabela22[[#This Row],[DIAS]]/7)</f>
        <v>17</v>
      </c>
      <c r="V112" s="28" t="n">
        <f aca="false">INT(Tabela22[[#This Row],[semanas]]*12)</f>
        <v>204</v>
      </c>
      <c r="W112" s="28" t="n">
        <f aca="false">Tabela22[[#This Row],[Nº DE HORAS ]]-34</f>
        <v>170</v>
      </c>
    </row>
    <row r="113" customFormat="false" ht="13.8" hidden="false" customHeight="false" outlineLevel="0" collapsed="false">
      <c r="C113" s="23" t="n">
        <v>2016</v>
      </c>
      <c r="D113" s="23" t="n">
        <v>2</v>
      </c>
      <c r="E113" s="24" t="s">
        <v>216</v>
      </c>
      <c r="F113" s="24" t="s">
        <v>182</v>
      </c>
      <c r="G113" s="24" t="s">
        <v>376</v>
      </c>
      <c r="H113" s="24" t="s">
        <v>377</v>
      </c>
      <c r="I113" s="24" t="s">
        <v>372</v>
      </c>
      <c r="J113" s="24" t="s">
        <v>375</v>
      </c>
      <c r="K113" s="32" t="s">
        <v>26</v>
      </c>
      <c r="L113" s="23" t="s">
        <v>27</v>
      </c>
      <c r="M113" s="23" t="s">
        <v>28</v>
      </c>
      <c r="N113" s="25" t="n">
        <v>42714</v>
      </c>
      <c r="O113" s="25" t="n">
        <v>42833</v>
      </c>
      <c r="P113" s="24" t="s">
        <v>66</v>
      </c>
      <c r="Q113" s="25" t="n">
        <v>42794</v>
      </c>
      <c r="R113" s="27" t="s">
        <v>28</v>
      </c>
      <c r="S113" s="27" t="s">
        <v>201</v>
      </c>
      <c r="T113" s="28" t="n">
        <f aca="false">Tabela22[[#This Row],[DATA TÉRMINO]]-Tabela22[[#This Row],[DATA_ÍNICIO]]</f>
        <v>119</v>
      </c>
      <c r="U113" s="28" t="n">
        <f aca="false">INT(Tabela22[[#This Row],[DIAS]]/7)</f>
        <v>17</v>
      </c>
      <c r="V113" s="28" t="n">
        <f aca="false">INT(Tabela22[[#This Row],[semanas]]*12)</f>
        <v>204</v>
      </c>
      <c r="W113" s="28" t="n">
        <f aca="false">Tabela22[[#This Row],[Nº DE HORAS ]]-34</f>
        <v>170</v>
      </c>
    </row>
    <row r="114" customFormat="false" ht="13.8" hidden="false" customHeight="false" outlineLevel="0" collapsed="false">
      <c r="C114" s="23" t="n">
        <v>2016</v>
      </c>
      <c r="D114" s="23" t="n">
        <v>2</v>
      </c>
      <c r="E114" s="24" t="s">
        <v>181</v>
      </c>
      <c r="F114" s="24" t="s">
        <v>325</v>
      </c>
      <c r="G114" s="24" t="s">
        <v>378</v>
      </c>
      <c r="H114" s="24" t="s">
        <v>379</v>
      </c>
      <c r="I114" s="24" t="s">
        <v>325</v>
      </c>
      <c r="J114" s="24" t="s">
        <v>380</v>
      </c>
      <c r="K114" s="32" t="s">
        <v>26</v>
      </c>
      <c r="L114" s="23" t="s">
        <v>27</v>
      </c>
      <c r="M114" s="23" t="s">
        <v>28</v>
      </c>
      <c r="N114" s="25" t="n">
        <v>42714</v>
      </c>
      <c r="O114" s="26" t="n">
        <v>42833</v>
      </c>
      <c r="P114" s="24" t="s">
        <v>29</v>
      </c>
      <c r="Q114" s="23"/>
      <c r="R114" s="27" t="s">
        <v>28</v>
      </c>
      <c r="S114" s="27"/>
      <c r="T114" s="28" t="n">
        <f aca="false">Tabela22[[#This Row],[DATA TÉRMINO]]-Tabela22[[#This Row],[DATA_ÍNICIO]]</f>
        <v>119</v>
      </c>
      <c r="U114" s="28" t="n">
        <f aca="false">INT(Tabela22[[#This Row],[DIAS]]/7)</f>
        <v>17</v>
      </c>
      <c r="V114" s="28" t="n">
        <f aca="false">INT(Tabela22[[#This Row],[semanas]]*12)</f>
        <v>204</v>
      </c>
      <c r="W114" s="28" t="n">
        <f aca="false">Tabela22[[#This Row],[Nº DE HORAS ]]-34</f>
        <v>170</v>
      </c>
    </row>
    <row r="115" customFormat="false" ht="13.8" hidden="false" customHeight="false" outlineLevel="0" collapsed="false">
      <c r="C115" s="23" t="n">
        <v>2016</v>
      </c>
      <c r="D115" s="23" t="n">
        <v>2</v>
      </c>
      <c r="E115" s="24" t="s">
        <v>181</v>
      </c>
      <c r="F115" s="24" t="s">
        <v>325</v>
      </c>
      <c r="G115" s="24" t="s">
        <v>381</v>
      </c>
      <c r="H115" s="24" t="s">
        <v>382</v>
      </c>
      <c r="I115" s="24" t="s">
        <v>325</v>
      </c>
      <c r="J115" s="24" t="s">
        <v>380</v>
      </c>
      <c r="K115" s="32" t="s">
        <v>26</v>
      </c>
      <c r="L115" s="23" t="s">
        <v>27</v>
      </c>
      <c r="M115" s="23" t="s">
        <v>28</v>
      </c>
      <c r="N115" s="25" t="n">
        <v>42714</v>
      </c>
      <c r="O115" s="26" t="n">
        <v>42833</v>
      </c>
      <c r="P115" s="24" t="s">
        <v>29</v>
      </c>
      <c r="Q115" s="23"/>
      <c r="R115" s="27" t="s">
        <v>28</v>
      </c>
      <c r="S115" s="27"/>
      <c r="T115" s="28" t="n">
        <f aca="false">Tabela22[[#This Row],[DATA TÉRMINO]]-Tabela22[[#This Row],[DATA_ÍNICIO]]</f>
        <v>119</v>
      </c>
      <c r="U115" s="28" t="n">
        <f aca="false">INT(Tabela22[[#This Row],[DIAS]]/7)</f>
        <v>17</v>
      </c>
      <c r="V115" s="28" t="n">
        <f aca="false">INT(Tabela22[[#This Row],[semanas]]*12)</f>
        <v>204</v>
      </c>
      <c r="W115" s="28" t="n">
        <f aca="false">Tabela22[[#This Row],[Nº DE HORAS ]]-34</f>
        <v>170</v>
      </c>
    </row>
    <row r="116" customFormat="false" ht="13.8" hidden="false" customHeight="false" outlineLevel="0" collapsed="false">
      <c r="C116" s="23" t="n">
        <v>2016</v>
      </c>
      <c r="D116" s="23" t="n">
        <v>2</v>
      </c>
      <c r="E116" s="24" t="s">
        <v>21</v>
      </c>
      <c r="F116" s="24" t="s">
        <v>52</v>
      </c>
      <c r="G116" s="24" t="s">
        <v>383</v>
      </c>
      <c r="H116" s="24" t="s">
        <v>384</v>
      </c>
      <c r="I116" s="24" t="s">
        <v>52</v>
      </c>
      <c r="J116" s="24" t="s">
        <v>385</v>
      </c>
      <c r="K116" s="23" t="s">
        <v>26</v>
      </c>
      <c r="L116" s="24" t="s">
        <v>27</v>
      </c>
      <c r="M116" s="23" t="s">
        <v>28</v>
      </c>
      <c r="N116" s="25" t="n">
        <v>42684</v>
      </c>
      <c r="O116" s="26" t="n">
        <v>42833</v>
      </c>
      <c r="P116" s="24" t="s">
        <v>29</v>
      </c>
      <c r="Q116" s="23"/>
      <c r="R116" s="27" t="s">
        <v>28</v>
      </c>
      <c r="S116" s="27" t="s">
        <v>386</v>
      </c>
      <c r="T116" s="28" t="n">
        <f aca="false">Tabela22[[#This Row],[DATA TÉRMINO]]-Tabela22[[#This Row],[DATA_ÍNICIO]]</f>
        <v>149</v>
      </c>
      <c r="U116" s="28" t="n">
        <f aca="false">INT(Tabela22[[#This Row],[DIAS]]/7)</f>
        <v>21</v>
      </c>
      <c r="V116" s="28" t="n">
        <f aca="false">INT(Tabela22[[#This Row],[semanas]]*12)</f>
        <v>252</v>
      </c>
      <c r="W116" s="28" t="n">
        <f aca="false">Tabela22[[#This Row],[Nº DE HORAS ]]-34</f>
        <v>218</v>
      </c>
    </row>
    <row r="117" customFormat="false" ht="13.8" hidden="false" customHeight="false" outlineLevel="0" collapsed="false">
      <c r="C117" s="23" t="n">
        <v>2016</v>
      </c>
      <c r="D117" s="23" t="n">
        <v>2</v>
      </c>
      <c r="E117" s="24" t="s">
        <v>21</v>
      </c>
      <c r="F117" s="24" t="s">
        <v>52</v>
      </c>
      <c r="G117" s="24" t="s">
        <v>387</v>
      </c>
      <c r="H117" s="24" t="s">
        <v>388</v>
      </c>
      <c r="I117" s="24" t="s">
        <v>52</v>
      </c>
      <c r="J117" s="24" t="s">
        <v>385</v>
      </c>
      <c r="K117" s="23" t="s">
        <v>26</v>
      </c>
      <c r="L117" s="24" t="s">
        <v>27</v>
      </c>
      <c r="M117" s="23" t="s">
        <v>28</v>
      </c>
      <c r="N117" s="25" t="n">
        <v>42684</v>
      </c>
      <c r="O117" s="26" t="n">
        <v>42833</v>
      </c>
      <c r="P117" s="24" t="s">
        <v>29</v>
      </c>
      <c r="Q117" s="23"/>
      <c r="R117" s="27" t="s">
        <v>28</v>
      </c>
      <c r="S117" s="27"/>
      <c r="T117" s="28" t="n">
        <f aca="false">Tabela22[[#This Row],[DATA TÉRMINO]]-Tabela22[[#This Row],[DATA_ÍNICIO]]</f>
        <v>149</v>
      </c>
      <c r="U117" s="28" t="n">
        <f aca="false">INT(Tabela22[[#This Row],[DIAS]]/7)</f>
        <v>21</v>
      </c>
      <c r="V117" s="28" t="n">
        <f aca="false">INT(Tabela22[[#This Row],[semanas]]*12)</f>
        <v>252</v>
      </c>
      <c r="W117" s="28" t="n">
        <f aca="false">Tabela22[[#This Row],[Nº DE HORAS ]]-34</f>
        <v>218</v>
      </c>
    </row>
    <row r="118" customFormat="false" ht="13.8" hidden="false" customHeight="false" outlineLevel="0" collapsed="false">
      <c r="C118" s="23" t="n">
        <v>2016</v>
      </c>
      <c r="D118" s="23" t="n">
        <v>2</v>
      </c>
      <c r="E118" s="24" t="s">
        <v>119</v>
      </c>
      <c r="F118" s="24" t="s">
        <v>120</v>
      </c>
      <c r="G118" s="24" t="s">
        <v>389</v>
      </c>
      <c r="H118" s="24" t="s">
        <v>390</v>
      </c>
      <c r="I118" s="24" t="s">
        <v>120</v>
      </c>
      <c r="J118" s="24" t="s">
        <v>391</v>
      </c>
      <c r="K118" s="23" t="s">
        <v>26</v>
      </c>
      <c r="L118" s="24" t="s">
        <v>27</v>
      </c>
      <c r="M118" s="23" t="s">
        <v>28</v>
      </c>
      <c r="N118" s="25" t="n">
        <v>42714</v>
      </c>
      <c r="O118" s="26" t="n">
        <v>42833</v>
      </c>
      <c r="P118" s="24" t="s">
        <v>29</v>
      </c>
      <c r="Q118" s="23"/>
      <c r="R118" s="27" t="s">
        <v>28</v>
      </c>
      <c r="S118" s="27"/>
      <c r="T118" s="28" t="n">
        <f aca="false">Tabela22[[#This Row],[DATA TÉRMINO]]-Tabela22[[#This Row],[DATA_ÍNICIO]]</f>
        <v>119</v>
      </c>
      <c r="U118" s="28" t="n">
        <f aca="false">INT(Tabela22[[#This Row],[DIAS]]/7)</f>
        <v>17</v>
      </c>
      <c r="V118" s="28" t="n">
        <f aca="false">INT(Tabela22[[#This Row],[semanas]]*12)</f>
        <v>204</v>
      </c>
      <c r="W118" s="28" t="n">
        <f aca="false">Tabela22[[#This Row],[Nº DE HORAS ]]-34</f>
        <v>170</v>
      </c>
    </row>
    <row r="119" s="48" customFormat="true" ht="13.8" hidden="false" customHeight="false" outlineLevel="0" collapsed="false">
      <c r="A119" s="47"/>
      <c r="C119" s="23" t="n">
        <v>2016</v>
      </c>
      <c r="D119" s="23" t="n">
        <v>2</v>
      </c>
      <c r="E119" s="24" t="s">
        <v>47</v>
      </c>
      <c r="F119" s="24" t="s">
        <v>48</v>
      </c>
      <c r="G119" s="24" t="s">
        <v>392</v>
      </c>
      <c r="H119" s="24" t="s">
        <v>393</v>
      </c>
      <c r="I119" s="24" t="s">
        <v>48</v>
      </c>
      <c r="J119" s="24" t="s">
        <v>150</v>
      </c>
      <c r="K119" s="32" t="s">
        <v>26</v>
      </c>
      <c r="L119" s="23" t="s">
        <v>27</v>
      </c>
      <c r="M119" s="23" t="s">
        <v>28</v>
      </c>
      <c r="N119" s="25" t="n">
        <v>42767</v>
      </c>
      <c r="O119" s="26" t="n">
        <v>42833</v>
      </c>
      <c r="P119" s="24" t="s">
        <v>29</v>
      </c>
      <c r="Q119" s="23"/>
      <c r="R119" s="49" t="s">
        <v>28</v>
      </c>
      <c r="S119" s="49"/>
      <c r="T119" s="33" t="n">
        <f aca="false">Tabela22[[#This Row],[DATA TÉRMINO]]-Tabela22[[#This Row],[DATA_ÍNICIO]]</f>
        <v>66</v>
      </c>
      <c r="U119" s="33" t="n">
        <f aca="false">INT(Tabela22[[#This Row],[DIAS]]/7)</f>
        <v>9</v>
      </c>
      <c r="V119" s="33" t="n">
        <f aca="false">INT(Tabela22[[#This Row],[semanas]]*12)</f>
        <v>108</v>
      </c>
      <c r="W119" s="33" t="n">
        <f aca="false">Tabela22[[#This Row],[Nº DE HORAS ]]-34</f>
        <v>74</v>
      </c>
      <c r="AMH119" s="0"/>
      <c r="AMI119" s="0"/>
      <c r="AMJ119" s="0"/>
    </row>
    <row r="120" customFormat="false" ht="13.8" hidden="false" customHeight="false" outlineLevel="0" collapsed="false">
      <c r="A120" s="47"/>
      <c r="B120" s="48"/>
      <c r="C120" s="23" t="n">
        <v>2016</v>
      </c>
      <c r="D120" s="23" t="n">
        <v>2</v>
      </c>
      <c r="E120" s="24" t="s">
        <v>96</v>
      </c>
      <c r="F120" s="24" t="s">
        <v>131</v>
      </c>
      <c r="G120" s="24" t="s">
        <v>394</v>
      </c>
      <c r="H120" s="24" t="s">
        <v>199</v>
      </c>
      <c r="I120" s="24" t="s">
        <v>131</v>
      </c>
      <c r="J120" s="24" t="s">
        <v>200</v>
      </c>
      <c r="K120" s="23" t="s">
        <v>26</v>
      </c>
      <c r="L120" s="24" t="s">
        <v>27</v>
      </c>
      <c r="M120" s="23" t="s">
        <v>28</v>
      </c>
      <c r="N120" s="25" t="n">
        <v>42795</v>
      </c>
      <c r="O120" s="26" t="n">
        <v>42833</v>
      </c>
      <c r="P120" s="24" t="s">
        <v>29</v>
      </c>
      <c r="Q120" s="23"/>
      <c r="R120" s="49" t="s">
        <v>28</v>
      </c>
      <c r="S120" s="49"/>
      <c r="T120" s="33" t="n">
        <f aca="false">Tabela22[[#This Row],[DATA TÉRMINO]]-Tabela22[[#This Row],[DATA_ÍNICIO]]</f>
        <v>38</v>
      </c>
      <c r="U120" s="33" t="n">
        <f aca="false">INT(Tabela22[[#This Row],[DIAS]]/7)</f>
        <v>5</v>
      </c>
      <c r="V120" s="33" t="n">
        <f aca="false">INT(Tabela22[[#This Row],[semanas]]*12)</f>
        <v>60</v>
      </c>
      <c r="W120" s="33" t="n">
        <f aca="false">Tabela22[[#This Row],[Nº DE HORAS ]]-34</f>
        <v>26</v>
      </c>
    </row>
  </sheetData>
  <mergeCells count="63">
    <mergeCell ref="B2:AJ4"/>
    <mergeCell ref="AK2:AZ4"/>
    <mergeCell ref="BA2:BP4"/>
    <mergeCell ref="BQ2:CF4"/>
    <mergeCell ref="CG2:CV4"/>
    <mergeCell ref="CW2:DL4"/>
    <mergeCell ref="DM2:EB4"/>
    <mergeCell ref="EC2:ER4"/>
    <mergeCell ref="ES2:FH4"/>
    <mergeCell ref="FI2:FX4"/>
    <mergeCell ref="FY2:GN4"/>
    <mergeCell ref="GO2:HD4"/>
    <mergeCell ref="HE2:HT4"/>
    <mergeCell ref="HU2:IJ4"/>
    <mergeCell ref="IK2:IZ4"/>
    <mergeCell ref="JA2:JP4"/>
    <mergeCell ref="JQ2:KF4"/>
    <mergeCell ref="KG2:KV4"/>
    <mergeCell ref="KW2:LL4"/>
    <mergeCell ref="LM2:MB4"/>
    <mergeCell ref="MC2:MR4"/>
    <mergeCell ref="MS2:NH4"/>
    <mergeCell ref="NI2:NX4"/>
    <mergeCell ref="NY2:ON4"/>
    <mergeCell ref="OO2:PD4"/>
    <mergeCell ref="PE2:PT4"/>
    <mergeCell ref="PU2:QJ4"/>
    <mergeCell ref="QK2:QZ4"/>
    <mergeCell ref="RA2:RP4"/>
    <mergeCell ref="RQ2:SF4"/>
    <mergeCell ref="SG2:SV4"/>
    <mergeCell ref="SW2:TL4"/>
    <mergeCell ref="TM2:UB4"/>
    <mergeCell ref="UC2:UR4"/>
    <mergeCell ref="US2:VH4"/>
    <mergeCell ref="VI2:VX4"/>
    <mergeCell ref="VY2:WN4"/>
    <mergeCell ref="WO2:XD4"/>
    <mergeCell ref="XE2:XT4"/>
    <mergeCell ref="XU2:YJ4"/>
    <mergeCell ref="YK2:YZ4"/>
    <mergeCell ref="ZA2:ZP4"/>
    <mergeCell ref="ZQ2:AAF4"/>
    <mergeCell ref="AAG2:AAV4"/>
    <mergeCell ref="AAW2:ABL4"/>
    <mergeCell ref="ABM2:ACB4"/>
    <mergeCell ref="ACC2:ACR4"/>
    <mergeCell ref="ACS2:ADH4"/>
    <mergeCell ref="ADI2:ADX4"/>
    <mergeCell ref="ADY2:AEN4"/>
    <mergeCell ref="AEO2:AFD4"/>
    <mergeCell ref="AFE2:AFT4"/>
    <mergeCell ref="AFU2:AGJ4"/>
    <mergeCell ref="AGK2:AGZ4"/>
    <mergeCell ref="AHA2:AHP4"/>
    <mergeCell ref="AHQ2:AIF4"/>
    <mergeCell ref="AIG2:AIV4"/>
    <mergeCell ref="AIW2:AJL4"/>
    <mergeCell ref="AJM2:AKB4"/>
    <mergeCell ref="AKC2:AKR4"/>
    <mergeCell ref="AKS2:ALH4"/>
    <mergeCell ref="ALI2:ALX4"/>
    <mergeCell ref="ALY2:AMG4"/>
  </mergeCells>
  <dataValidations count="3">
    <dataValidation allowBlank="true" operator="between" showDropDown="false" showErrorMessage="true" showInputMessage="true" sqref="P6:P120" type="list">
      <formula1>STATUS</formula1>
      <formula2>0</formula2>
    </dataValidation>
    <dataValidation allowBlank="true" operator="between" showDropDown="false" showErrorMessage="true" showInputMessage="true" sqref="M6:M120" type="list">
      <formula1>BOLSISTA</formula1>
      <formula2>0</formula2>
    </dataValidation>
    <dataValidation allowBlank="true" operator="between" showDropDown="false" showErrorMessage="true" showInputMessage="true" sqref="L6:L120" type="list">
      <formula1>PROGRAMA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5"/>
  <sheetViews>
    <sheetView showFormulas="false" showGridLines="true" showRowColHeaders="true" showZeros="true" rightToLeft="false" tabSelected="false" showOutlineSymbols="true" defaultGridColor="true" view="normal" topLeftCell="P1" colorId="64" zoomScale="100" zoomScaleNormal="100" zoomScalePageLayoutView="100" workbookViewId="0">
      <selection pane="topLeft" activeCell="H3" activeCellId="0" sqref="H3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2" width="1.58"/>
    <col collapsed="false" customWidth="true" hidden="false" outlineLevel="0" max="3" min="3" style="50" width="13.14"/>
    <col collapsed="false" customWidth="true" hidden="false" outlineLevel="0" max="4" min="4" style="50" width="10.71"/>
    <col collapsed="false" customWidth="true" hidden="false" outlineLevel="0" max="5" min="5" style="48" width="10.85"/>
    <col collapsed="false" customWidth="true" hidden="false" outlineLevel="0" max="6" min="6" style="48" width="31.01"/>
    <col collapsed="false" customWidth="true" hidden="false" outlineLevel="0" max="7" min="7" style="48" width="45.71"/>
    <col collapsed="false" customWidth="true" hidden="false" outlineLevel="0" max="8" min="8" style="48" width="46.29"/>
    <col collapsed="false" customWidth="true" hidden="false" outlineLevel="0" max="9" min="9" style="48" width="30.57"/>
    <col collapsed="false" customWidth="true" hidden="false" outlineLevel="0" max="10" min="10" style="48" width="39.14"/>
    <col collapsed="false" customWidth="true" hidden="false" outlineLevel="0" max="11" min="11" style="51" width="14.01"/>
    <col collapsed="false" customWidth="true" hidden="false" outlineLevel="0" max="12" min="12" style="50" width="15"/>
    <col collapsed="false" customWidth="true" hidden="false" outlineLevel="0" max="13" min="13" style="50" width="11.57"/>
    <col collapsed="false" customWidth="true" hidden="false" outlineLevel="0" max="14" min="14" style="50" width="11.99"/>
    <col collapsed="false" customWidth="true" hidden="false" outlineLevel="0" max="15" min="15" style="50" width="15.71"/>
    <col collapsed="false" customWidth="true" hidden="false" outlineLevel="0" max="16" min="16" style="52" width="16.87"/>
    <col collapsed="false" customWidth="true" hidden="false" outlineLevel="0" max="17" min="17" style="52" width="21.71"/>
    <col collapsed="false" customWidth="true" hidden="false" outlineLevel="0" max="18" min="18" style="48" width="20.42"/>
    <col collapsed="false" customWidth="true" hidden="false" outlineLevel="0" max="19" min="19" style="53" width="18"/>
    <col collapsed="false" customWidth="true" hidden="false" outlineLevel="0" max="20" min="20" style="53" width="35.29"/>
    <col collapsed="false" customWidth="true" hidden="false" outlineLevel="0" max="21" min="21" style="48" width="7.87"/>
    <col collapsed="false" customWidth="false" hidden="false" outlineLevel="0" max="22" min="22" style="48" width="9.13"/>
    <col collapsed="false" customWidth="true" hidden="false" outlineLevel="0" max="23" min="23" style="48" width="14.69"/>
    <col collapsed="false" customWidth="true" hidden="false" outlineLevel="0" max="24" min="24" style="48" width="15.29"/>
    <col collapsed="false" customWidth="false" hidden="false" outlineLevel="0" max="1022" min="25" style="2" width="9.13"/>
    <col collapsed="false" customWidth="true" hidden="false" outlineLevel="0" max="1024" min="1023" style="0" width="11.52"/>
  </cols>
  <sheetData>
    <row r="1" s="1" customFormat="true" ht="13.8" hidden="false" customHeight="false" outlineLevel="0" collapsed="false">
      <c r="C1" s="54"/>
      <c r="D1" s="54"/>
      <c r="E1" s="47"/>
      <c r="F1" s="47"/>
      <c r="G1" s="47"/>
      <c r="H1" s="47"/>
      <c r="I1" s="47"/>
      <c r="J1" s="47"/>
      <c r="K1" s="55"/>
      <c r="L1" s="54"/>
      <c r="M1" s="54"/>
      <c r="N1" s="54"/>
      <c r="O1" s="54"/>
      <c r="P1" s="56"/>
      <c r="Q1" s="56"/>
      <c r="R1" s="47"/>
      <c r="S1" s="57"/>
      <c r="T1" s="57"/>
      <c r="U1" s="47"/>
      <c r="V1" s="47"/>
      <c r="W1" s="47"/>
      <c r="X1" s="47"/>
      <c r="AMI1" s="0"/>
      <c r="AMJ1" s="0"/>
    </row>
    <row r="2" s="11" customFormat="true" ht="19.5" hidden="false" customHeight="true" outlineLevel="0" collapsed="false">
      <c r="A2" s="1"/>
      <c r="AMI2" s="0"/>
      <c r="AMJ2" s="0"/>
    </row>
    <row r="3" s="11" customFormat="true" ht="19.5" hidden="false" customHeight="true" outlineLevel="0" collapsed="false">
      <c r="A3" s="1"/>
      <c r="AMI3" s="0"/>
      <c r="AMJ3" s="0"/>
    </row>
    <row r="4" s="11" customFormat="true" ht="19.5" hidden="false" customHeight="true" outlineLevel="0" collapsed="false">
      <c r="A4" s="1"/>
      <c r="AMI4" s="0"/>
      <c r="AMJ4" s="0"/>
    </row>
    <row r="5" customFormat="false" ht="62.25" hidden="false" customHeight="true" outlineLevel="0" collapsed="false">
      <c r="A5" s="58"/>
      <c r="B5" s="59"/>
      <c r="C5" s="60" t="s">
        <v>0</v>
      </c>
      <c r="D5" s="60" t="s">
        <v>1</v>
      </c>
      <c r="E5" s="61" t="s">
        <v>2</v>
      </c>
      <c r="F5" s="61" t="s">
        <v>3</v>
      </c>
      <c r="G5" s="61" t="s">
        <v>4</v>
      </c>
      <c r="H5" s="61" t="s">
        <v>5</v>
      </c>
      <c r="I5" s="61" t="s">
        <v>6</v>
      </c>
      <c r="J5" s="60" t="s">
        <v>7</v>
      </c>
      <c r="K5" s="62" t="s">
        <v>8</v>
      </c>
      <c r="L5" s="60" t="s">
        <v>9</v>
      </c>
      <c r="M5" s="60" t="s">
        <v>10</v>
      </c>
      <c r="N5" s="60" t="s">
        <v>395</v>
      </c>
      <c r="O5" s="63" t="s">
        <v>11</v>
      </c>
      <c r="P5" s="63" t="s">
        <v>12</v>
      </c>
      <c r="Q5" s="61" t="s">
        <v>13</v>
      </c>
      <c r="R5" s="64" t="s">
        <v>14</v>
      </c>
      <c r="S5" s="64" t="s">
        <v>15</v>
      </c>
      <c r="T5" s="61" t="s">
        <v>16</v>
      </c>
      <c r="U5" s="61" t="s">
        <v>17</v>
      </c>
      <c r="V5" s="61" t="s">
        <v>18</v>
      </c>
      <c r="W5" s="61" t="s">
        <v>20</v>
      </c>
      <c r="X5" s="61" t="s">
        <v>396</v>
      </c>
    </row>
    <row r="6" s="22" customFormat="true" ht="12.75" hidden="false" customHeight="true" outlineLevel="0" collapsed="false">
      <c r="C6" s="65" t="n">
        <v>2016</v>
      </c>
      <c r="D6" s="65" t="n">
        <v>2</v>
      </c>
      <c r="E6" s="66" t="s">
        <v>96</v>
      </c>
      <c r="F6" s="67" t="s">
        <v>131</v>
      </c>
      <c r="G6" s="67" t="s">
        <v>397</v>
      </c>
      <c r="H6" s="67" t="s">
        <v>133</v>
      </c>
      <c r="I6" s="67" t="s">
        <v>131</v>
      </c>
      <c r="J6" s="67" t="s">
        <v>134</v>
      </c>
      <c r="K6" s="68" t="s">
        <v>26</v>
      </c>
      <c r="L6" s="65" t="s">
        <v>27</v>
      </c>
      <c r="M6" s="67" t="s">
        <v>398</v>
      </c>
      <c r="N6" s="68" t="s">
        <v>399</v>
      </c>
      <c r="O6" s="69" t="n">
        <v>42684</v>
      </c>
      <c r="P6" s="69" t="n">
        <v>42833</v>
      </c>
      <c r="Q6" s="67" t="s">
        <v>29</v>
      </c>
      <c r="R6" s="67"/>
      <c r="S6" s="70" t="s">
        <v>197</v>
      </c>
      <c r="T6" s="70"/>
      <c r="U6" s="66" t="n">
        <f aca="false">Tabela223[[#This Row],[DATA TÉRMINO]]-Tabela223[[#This Row],[DATA_ÍNICIO]]</f>
        <v>149</v>
      </c>
      <c r="V6" s="66" t="n">
        <f aca="false">INT(Tabela223[[#This Row],[DIAS]]/7)</f>
        <v>21</v>
      </c>
      <c r="W6" s="66" t="n">
        <f aca="false">INT(Tabela223[[#This Row],[semanas]]*12)</f>
        <v>252</v>
      </c>
      <c r="X6" s="71" t="n">
        <f aca="false">Tabela223[[#This Row],[Nº DE HORAS CERTIFICADO]]-34</f>
        <v>218</v>
      </c>
      <c r="AMI6" s="0"/>
      <c r="AMJ6" s="0"/>
    </row>
    <row r="7" customFormat="false" ht="12.75" hidden="false" customHeight="true" outlineLevel="0" collapsed="false">
      <c r="A7" s="22"/>
      <c r="B7" s="22"/>
      <c r="C7" s="23" t="n">
        <v>2016</v>
      </c>
      <c r="D7" s="23" t="n">
        <v>2</v>
      </c>
      <c r="E7" s="33" t="s">
        <v>96</v>
      </c>
      <c r="F7" s="24" t="s">
        <v>97</v>
      </c>
      <c r="G7" s="24" t="s">
        <v>400</v>
      </c>
      <c r="H7" s="24" t="s">
        <v>208</v>
      </c>
      <c r="I7" s="24" t="s">
        <v>97</v>
      </c>
      <c r="J7" s="24" t="s">
        <v>209</v>
      </c>
      <c r="K7" s="32" t="s">
        <v>26</v>
      </c>
      <c r="L7" s="23" t="s">
        <v>27</v>
      </c>
      <c r="M7" s="24" t="s">
        <v>398</v>
      </c>
      <c r="N7" s="32" t="s">
        <v>399</v>
      </c>
      <c r="O7" s="25"/>
      <c r="P7" s="25"/>
      <c r="Q7" s="24" t="s">
        <v>66</v>
      </c>
      <c r="R7" s="31"/>
      <c r="S7" s="49"/>
      <c r="T7" s="24" t="s">
        <v>401</v>
      </c>
      <c r="U7" s="33" t="n">
        <f aca="false">Tabela223[[#This Row],[DATA TÉRMINO]]-Tabela223[[#This Row],[DATA_ÍNICIO]]</f>
        <v>0</v>
      </c>
      <c r="V7" s="33" t="n">
        <f aca="false">INT(Tabela223[[#This Row],[DIAS]]/7)</f>
        <v>0</v>
      </c>
      <c r="W7" s="33" t="n">
        <f aca="false">INT(Tabela223[[#This Row],[semanas]]*12)</f>
        <v>0</v>
      </c>
      <c r="X7" s="71" t="n">
        <v>0</v>
      </c>
    </row>
    <row r="8" customFormat="false" ht="13.5" hidden="false" customHeight="true" outlineLevel="0" collapsed="false">
      <c r="A8" s="22"/>
      <c r="B8" s="22"/>
      <c r="C8" s="23" t="n">
        <v>2016</v>
      </c>
      <c r="D8" s="23" t="n">
        <v>2</v>
      </c>
      <c r="E8" s="33" t="s">
        <v>181</v>
      </c>
      <c r="F8" s="24" t="s">
        <v>70</v>
      </c>
      <c r="G8" s="24" t="s">
        <v>402</v>
      </c>
      <c r="H8" s="24" t="s">
        <v>403</v>
      </c>
      <c r="I8" s="24" t="s">
        <v>70</v>
      </c>
      <c r="J8" s="24" t="s">
        <v>404</v>
      </c>
      <c r="K8" s="32" t="s">
        <v>26</v>
      </c>
      <c r="L8" s="23" t="s">
        <v>27</v>
      </c>
      <c r="M8" s="24" t="s">
        <v>398</v>
      </c>
      <c r="N8" s="32" t="s">
        <v>399</v>
      </c>
      <c r="O8" s="25" t="n">
        <v>42684</v>
      </c>
      <c r="P8" s="25" t="n">
        <v>42833</v>
      </c>
      <c r="Q8" s="24" t="s">
        <v>29</v>
      </c>
      <c r="R8" s="24"/>
      <c r="S8" s="49" t="s">
        <v>197</v>
      </c>
      <c r="T8" s="49"/>
      <c r="U8" s="33" t="n">
        <f aca="false">Tabela223[[#This Row],[DATA TÉRMINO]]-Tabela223[[#This Row],[DATA_ÍNICIO]]</f>
        <v>149</v>
      </c>
      <c r="V8" s="33" t="n">
        <f aca="false">INT(Tabela223[[#This Row],[DIAS]]/7)</f>
        <v>21</v>
      </c>
      <c r="W8" s="33" t="n">
        <f aca="false">INT(Tabela223[[#This Row],[semanas]]*12)</f>
        <v>252</v>
      </c>
      <c r="X8" s="71" t="n">
        <f aca="false">Tabela223[[#This Row],[Nº DE HORAS CERTIFICADO]]-34</f>
        <v>218</v>
      </c>
    </row>
    <row r="9" customFormat="false" ht="13.8" hidden="false" customHeight="false" outlineLevel="0" collapsed="false">
      <c r="A9" s="22"/>
      <c r="B9" s="22"/>
      <c r="C9" s="23" t="n">
        <v>2016</v>
      </c>
      <c r="D9" s="23" t="n">
        <v>2</v>
      </c>
      <c r="E9" s="33" t="s">
        <v>181</v>
      </c>
      <c r="F9" s="24" t="s">
        <v>182</v>
      </c>
      <c r="G9" s="24" t="s">
        <v>405</v>
      </c>
      <c r="H9" s="24" t="s">
        <v>339</v>
      </c>
      <c r="I9" s="24" t="s">
        <v>182</v>
      </c>
      <c r="J9" s="24" t="s">
        <v>406</v>
      </c>
      <c r="K9" s="32" t="s">
        <v>26</v>
      </c>
      <c r="L9" s="23" t="s">
        <v>27</v>
      </c>
      <c r="M9" s="24" t="s">
        <v>398</v>
      </c>
      <c r="N9" s="32" t="s">
        <v>399</v>
      </c>
      <c r="O9" s="25" t="n">
        <v>42684</v>
      </c>
      <c r="P9" s="25" t="n">
        <v>42833</v>
      </c>
      <c r="Q9" s="24" t="s">
        <v>29</v>
      </c>
      <c r="R9" s="24"/>
      <c r="S9" s="49" t="s">
        <v>28</v>
      </c>
      <c r="T9" s="49"/>
      <c r="U9" s="33" t="n">
        <f aca="false">Tabela223[[#This Row],[DATA TÉRMINO]]-Tabela223[[#This Row],[DATA_ÍNICIO]]</f>
        <v>149</v>
      </c>
      <c r="V9" s="33" t="n">
        <f aca="false">INT(Tabela223[[#This Row],[DIAS]]/7)</f>
        <v>21</v>
      </c>
      <c r="W9" s="33" t="n">
        <f aca="false">INT(Tabela223[[#This Row],[semanas]]*12)</f>
        <v>252</v>
      </c>
      <c r="X9" s="71" t="n">
        <f aca="false">Tabela223[[#This Row],[Nº DE HORAS CERTIFICADO]]-34</f>
        <v>218</v>
      </c>
    </row>
    <row r="10" customFormat="false" ht="13.8" hidden="false" customHeight="false" outlineLevel="0" collapsed="false">
      <c r="A10" s="22"/>
      <c r="B10" s="22"/>
      <c r="C10" s="23" t="n">
        <v>2016</v>
      </c>
      <c r="D10" s="23" t="n">
        <v>2</v>
      </c>
      <c r="E10" s="33" t="s">
        <v>21</v>
      </c>
      <c r="F10" s="24" t="s">
        <v>84</v>
      </c>
      <c r="G10" s="24" t="s">
        <v>407</v>
      </c>
      <c r="H10" s="24" t="s">
        <v>298</v>
      </c>
      <c r="I10" s="24" t="s">
        <v>84</v>
      </c>
      <c r="J10" s="24" t="s">
        <v>160</v>
      </c>
      <c r="K10" s="32" t="s">
        <v>26</v>
      </c>
      <c r="L10" s="23" t="s">
        <v>27</v>
      </c>
      <c r="M10" s="24" t="s">
        <v>398</v>
      </c>
      <c r="N10" s="32" t="s">
        <v>399</v>
      </c>
      <c r="O10" s="25" t="n">
        <v>42684</v>
      </c>
      <c r="P10" s="25" t="n">
        <v>42833</v>
      </c>
      <c r="Q10" s="24" t="s">
        <v>29</v>
      </c>
      <c r="R10" s="24"/>
      <c r="S10" s="49" t="s">
        <v>28</v>
      </c>
      <c r="T10" s="49"/>
      <c r="U10" s="33" t="n">
        <f aca="false">Tabela223[[#This Row],[DATA TÉRMINO]]-Tabela223[[#This Row],[DATA_ÍNICIO]]</f>
        <v>149</v>
      </c>
      <c r="V10" s="33" t="n">
        <f aca="false">INT(Tabela223[[#This Row],[DIAS]]/7)</f>
        <v>21</v>
      </c>
      <c r="W10" s="33" t="n">
        <f aca="false">INT(Tabela223[[#This Row],[semanas]]*12)</f>
        <v>252</v>
      </c>
      <c r="X10" s="71" t="n">
        <f aca="false">Tabela223[[#This Row],[Nº DE HORAS CERTIFICADO]]-34</f>
        <v>218</v>
      </c>
    </row>
    <row r="11" customFormat="false" ht="13.8" hidden="false" customHeight="false" outlineLevel="0" collapsed="false">
      <c r="A11" s="22"/>
      <c r="B11" s="22"/>
      <c r="C11" s="23" t="n">
        <v>2016</v>
      </c>
      <c r="D11" s="23" t="n">
        <v>2</v>
      </c>
      <c r="E11" s="33" t="s">
        <v>21</v>
      </c>
      <c r="F11" s="24" t="s">
        <v>22</v>
      </c>
      <c r="G11" s="24" t="s">
        <v>408</v>
      </c>
      <c r="H11" s="24" t="s">
        <v>409</v>
      </c>
      <c r="I11" s="24" t="s">
        <v>22</v>
      </c>
      <c r="J11" s="24" t="s">
        <v>25</v>
      </c>
      <c r="K11" s="32" t="s">
        <v>26</v>
      </c>
      <c r="L11" s="23" t="s">
        <v>27</v>
      </c>
      <c r="M11" s="24" t="s">
        <v>398</v>
      </c>
      <c r="N11" s="32" t="s">
        <v>399</v>
      </c>
      <c r="O11" s="25" t="n">
        <v>42684</v>
      </c>
      <c r="P11" s="25" t="n">
        <v>42833</v>
      </c>
      <c r="Q11" s="24" t="s">
        <v>29</v>
      </c>
      <c r="R11" s="24"/>
      <c r="S11" s="49" t="s">
        <v>28</v>
      </c>
      <c r="T11" s="49"/>
      <c r="U11" s="33" t="n">
        <f aca="false">Tabela223[[#This Row],[DATA TÉRMINO]]-Tabela223[[#This Row],[DATA_ÍNICIO]]</f>
        <v>149</v>
      </c>
      <c r="V11" s="33" t="n">
        <f aca="false">INT(Tabela223[[#This Row],[DIAS]]/7)</f>
        <v>21</v>
      </c>
      <c r="W11" s="33" t="n">
        <f aca="false">INT(Tabela223[[#This Row],[semanas]]*12)</f>
        <v>252</v>
      </c>
      <c r="X11" s="71" t="n">
        <f aca="false">Tabela223[[#This Row],[Nº DE HORAS CERTIFICADO]]-34</f>
        <v>218</v>
      </c>
    </row>
    <row r="12" customFormat="false" ht="13.8" hidden="false" customHeight="false" outlineLevel="0" collapsed="false">
      <c r="A12" s="22"/>
      <c r="B12" s="22"/>
      <c r="C12" s="23" t="n">
        <v>2016</v>
      </c>
      <c r="D12" s="23" t="n">
        <v>2</v>
      </c>
      <c r="E12" s="33" t="s">
        <v>21</v>
      </c>
      <c r="F12" s="24" t="s">
        <v>80</v>
      </c>
      <c r="G12" s="24" t="s">
        <v>410</v>
      </c>
      <c r="H12" s="24" t="s">
        <v>141</v>
      </c>
      <c r="I12" s="24" t="s">
        <v>80</v>
      </c>
      <c r="J12" s="24" t="s">
        <v>142</v>
      </c>
      <c r="K12" s="32" t="s">
        <v>26</v>
      </c>
      <c r="L12" s="23" t="s">
        <v>27</v>
      </c>
      <c r="M12" s="24" t="s">
        <v>398</v>
      </c>
      <c r="N12" s="32" t="s">
        <v>399</v>
      </c>
      <c r="O12" s="25" t="n">
        <v>42684</v>
      </c>
      <c r="P12" s="25" t="n">
        <v>42833</v>
      </c>
      <c r="Q12" s="24" t="s">
        <v>29</v>
      </c>
      <c r="R12" s="24"/>
      <c r="S12" s="49" t="s">
        <v>28</v>
      </c>
      <c r="T12" s="49"/>
      <c r="U12" s="33" t="n">
        <f aca="false">Tabela223[[#This Row],[DATA TÉRMINO]]-Tabela223[[#This Row],[DATA_ÍNICIO]]</f>
        <v>149</v>
      </c>
      <c r="V12" s="33" t="n">
        <f aca="false">INT(Tabela223[[#This Row],[DIAS]]/7)</f>
        <v>21</v>
      </c>
      <c r="W12" s="33" t="n">
        <f aca="false">INT(Tabela223[[#This Row],[semanas]]*12)</f>
        <v>252</v>
      </c>
      <c r="X12" s="71" t="n">
        <f aca="false">Tabela223[[#This Row],[Nº DE HORAS CERTIFICADO]]-34</f>
        <v>218</v>
      </c>
    </row>
    <row r="13" customFormat="false" ht="15" hidden="false" customHeight="true" outlineLevel="0" collapsed="false">
      <c r="A13" s="22"/>
      <c r="B13" s="22"/>
      <c r="C13" s="23" t="n">
        <v>2016</v>
      </c>
      <c r="D13" s="23" t="n">
        <v>2</v>
      </c>
      <c r="E13" s="33" t="s">
        <v>21</v>
      </c>
      <c r="F13" s="24" t="s">
        <v>52</v>
      </c>
      <c r="G13" s="24" t="s">
        <v>411</v>
      </c>
      <c r="H13" s="24" t="s">
        <v>384</v>
      </c>
      <c r="I13" s="24" t="s">
        <v>232</v>
      </c>
      <c r="J13" s="24" t="s">
        <v>142</v>
      </c>
      <c r="K13" s="32" t="s">
        <v>26</v>
      </c>
      <c r="L13" s="23" t="s">
        <v>27</v>
      </c>
      <c r="M13" s="24" t="s">
        <v>398</v>
      </c>
      <c r="N13" s="32" t="s">
        <v>399</v>
      </c>
      <c r="O13" s="25" t="n">
        <v>42684</v>
      </c>
      <c r="P13" s="25" t="n">
        <v>42833</v>
      </c>
      <c r="Q13" s="24" t="s">
        <v>29</v>
      </c>
      <c r="R13" s="24"/>
      <c r="S13" s="49" t="s">
        <v>28</v>
      </c>
      <c r="T13" s="49"/>
      <c r="U13" s="33" t="n">
        <f aca="false">Tabela223[[#This Row],[DATA TÉRMINO]]-Tabela223[[#This Row],[DATA_ÍNICIO]]</f>
        <v>149</v>
      </c>
      <c r="V13" s="33" t="n">
        <f aca="false">INT(Tabela223[[#This Row],[DIAS]]/7)</f>
        <v>21</v>
      </c>
      <c r="W13" s="33" t="n">
        <f aca="false">INT(Tabela223[[#This Row],[semanas]]*12)</f>
        <v>252</v>
      </c>
      <c r="X13" s="71" t="n">
        <f aca="false">Tabela223[[#This Row],[Nº DE HORAS CERTIFICADO]]-34</f>
        <v>218</v>
      </c>
    </row>
    <row r="14" customFormat="false" ht="15" hidden="false" customHeight="true" outlineLevel="0" collapsed="false">
      <c r="A14" s="22"/>
      <c r="B14" s="22"/>
      <c r="C14" s="23" t="n">
        <v>2016</v>
      </c>
      <c r="D14" s="23" t="n">
        <v>2</v>
      </c>
      <c r="E14" s="33" t="s">
        <v>21</v>
      </c>
      <c r="F14" s="24" t="s">
        <v>80</v>
      </c>
      <c r="G14" s="24" t="s">
        <v>140</v>
      </c>
      <c r="H14" s="24" t="s">
        <v>94</v>
      </c>
      <c r="I14" s="24" t="s">
        <v>80</v>
      </c>
      <c r="J14" s="24" t="s">
        <v>95</v>
      </c>
      <c r="K14" s="32" t="s">
        <v>26</v>
      </c>
      <c r="L14" s="23" t="s">
        <v>27</v>
      </c>
      <c r="M14" s="24" t="s">
        <v>398</v>
      </c>
      <c r="N14" s="32" t="s">
        <v>399</v>
      </c>
      <c r="O14" s="25" t="n">
        <v>42684</v>
      </c>
      <c r="P14" s="25" t="n">
        <v>42833</v>
      </c>
      <c r="Q14" s="24" t="s">
        <v>29</v>
      </c>
      <c r="R14" s="24"/>
      <c r="S14" s="49" t="s">
        <v>28</v>
      </c>
      <c r="T14" s="49"/>
      <c r="U14" s="33" t="n">
        <f aca="false">Tabela223[[#This Row],[DATA TÉRMINO]]-Tabela223[[#This Row],[DATA_ÍNICIO]]</f>
        <v>149</v>
      </c>
      <c r="V14" s="33" t="n">
        <f aca="false">INT(Tabela223[[#This Row],[DIAS]]/7)</f>
        <v>21</v>
      </c>
      <c r="W14" s="33" t="n">
        <f aca="false">INT(Tabela223[[#This Row],[semanas]]*12)</f>
        <v>252</v>
      </c>
      <c r="X14" s="71" t="n">
        <f aca="false">Tabela223[[#This Row],[Nº DE HORAS CERTIFICADO]]-34</f>
        <v>218</v>
      </c>
    </row>
    <row r="15" customFormat="false" ht="15.75" hidden="false" customHeight="true" outlineLevel="0" collapsed="false">
      <c r="A15" s="22"/>
      <c r="B15" s="22"/>
      <c r="C15" s="23" t="n">
        <v>2016</v>
      </c>
      <c r="D15" s="23" t="n">
        <v>2</v>
      </c>
      <c r="E15" s="33" t="s">
        <v>21</v>
      </c>
      <c r="F15" s="24" t="s">
        <v>80</v>
      </c>
      <c r="G15" s="24" t="s">
        <v>412</v>
      </c>
      <c r="H15" s="24" t="s">
        <v>129</v>
      </c>
      <c r="I15" s="24" t="s">
        <v>80</v>
      </c>
      <c r="J15" s="24" t="s">
        <v>130</v>
      </c>
      <c r="K15" s="32" t="s">
        <v>26</v>
      </c>
      <c r="L15" s="23" t="s">
        <v>27</v>
      </c>
      <c r="M15" s="24" t="s">
        <v>398</v>
      </c>
      <c r="N15" s="32" t="s">
        <v>399</v>
      </c>
      <c r="O15" s="25" t="n">
        <v>42684</v>
      </c>
      <c r="P15" s="25" t="n">
        <v>42833</v>
      </c>
      <c r="Q15" s="24" t="s">
        <v>29</v>
      </c>
      <c r="R15" s="24"/>
      <c r="S15" s="49" t="s">
        <v>28</v>
      </c>
      <c r="T15" s="49"/>
      <c r="U15" s="33" t="n">
        <f aca="false">Tabela223[[#This Row],[DATA TÉRMINO]]-Tabela223[[#This Row],[DATA_ÍNICIO]]</f>
        <v>149</v>
      </c>
      <c r="V15" s="33" t="n">
        <f aca="false">INT(Tabela223[[#This Row],[DIAS]]/7)</f>
        <v>21</v>
      </c>
      <c r="W15" s="33" t="n">
        <f aca="false">INT(Tabela223[[#This Row],[semanas]]*12)</f>
        <v>252</v>
      </c>
      <c r="X15" s="71" t="n">
        <f aca="false">Tabela223[[#This Row],[Nº DE HORAS CERTIFICADO]]-34</f>
        <v>218</v>
      </c>
    </row>
    <row r="16" customFormat="false" ht="13.8" hidden="false" customHeight="false" outlineLevel="0" collapsed="false">
      <c r="A16" s="22"/>
      <c r="B16" s="22"/>
      <c r="C16" s="23" t="n">
        <v>2016</v>
      </c>
      <c r="D16" s="23" t="n">
        <v>2</v>
      </c>
      <c r="E16" s="24" t="s">
        <v>119</v>
      </c>
      <c r="F16" s="24" t="s">
        <v>112</v>
      </c>
      <c r="G16" s="24" t="s">
        <v>413</v>
      </c>
      <c r="H16" s="24" t="s">
        <v>171</v>
      </c>
      <c r="I16" s="24" t="s">
        <v>112</v>
      </c>
      <c r="J16" s="24" t="s">
        <v>414</v>
      </c>
      <c r="K16" s="23" t="s">
        <v>26</v>
      </c>
      <c r="L16" s="23" t="s">
        <v>27</v>
      </c>
      <c r="M16" s="24" t="s">
        <v>398</v>
      </c>
      <c r="N16" s="32" t="s">
        <v>399</v>
      </c>
      <c r="O16" s="25" t="n">
        <v>42684</v>
      </c>
      <c r="P16" s="25" t="n">
        <v>42833</v>
      </c>
      <c r="Q16" s="24" t="s">
        <v>29</v>
      </c>
      <c r="R16" s="24"/>
      <c r="S16" s="49" t="s">
        <v>28</v>
      </c>
      <c r="T16" s="49"/>
      <c r="U16" s="33" t="n">
        <f aca="false">Tabela223[[#This Row],[DATA TÉRMINO]]-Tabela223[[#This Row],[DATA_ÍNICIO]]</f>
        <v>149</v>
      </c>
      <c r="V16" s="33" t="n">
        <f aca="false">INT(Tabela223[[#This Row],[DIAS]]/7)</f>
        <v>21</v>
      </c>
      <c r="W16" s="33" t="n">
        <f aca="false">INT(Tabela223[[#This Row],[semanas]]*12)</f>
        <v>252</v>
      </c>
      <c r="X16" s="71" t="n">
        <f aca="false">Tabela223[[#This Row],[Nº DE HORAS CERTIFICADO]]-34</f>
        <v>218</v>
      </c>
    </row>
    <row r="17" customFormat="false" ht="15" hidden="false" customHeight="true" outlineLevel="0" collapsed="false">
      <c r="A17" s="22"/>
      <c r="B17" s="22"/>
      <c r="C17" s="23" t="n">
        <v>2016</v>
      </c>
      <c r="D17" s="23" t="n">
        <v>2</v>
      </c>
      <c r="E17" s="24" t="s">
        <v>21</v>
      </c>
      <c r="F17" s="24" t="s">
        <v>80</v>
      </c>
      <c r="G17" s="24" t="s">
        <v>415</v>
      </c>
      <c r="H17" s="24" t="s">
        <v>416</v>
      </c>
      <c r="I17" s="24" t="s">
        <v>80</v>
      </c>
      <c r="J17" s="24" t="s">
        <v>95</v>
      </c>
      <c r="K17" s="23" t="s">
        <v>26</v>
      </c>
      <c r="L17" s="23" t="s">
        <v>27</v>
      </c>
      <c r="M17" s="24" t="s">
        <v>398</v>
      </c>
      <c r="N17" s="32" t="s">
        <v>399</v>
      </c>
      <c r="O17" s="25" t="n">
        <v>42684</v>
      </c>
      <c r="P17" s="25" t="n">
        <v>42833</v>
      </c>
      <c r="Q17" s="24" t="s">
        <v>29</v>
      </c>
      <c r="R17" s="24"/>
      <c r="S17" s="49" t="s">
        <v>28</v>
      </c>
      <c r="T17" s="49"/>
      <c r="U17" s="33" t="n">
        <f aca="false">Tabela223[[#This Row],[DATA TÉRMINO]]-Tabela223[[#This Row],[DATA_ÍNICIO]]</f>
        <v>149</v>
      </c>
      <c r="V17" s="33" t="n">
        <f aca="false">INT(Tabela223[[#This Row],[DIAS]]/7)</f>
        <v>21</v>
      </c>
      <c r="W17" s="33" t="n">
        <f aca="false">INT(Tabela223[[#This Row],[semanas]]*12)</f>
        <v>252</v>
      </c>
      <c r="X17" s="71" t="n">
        <f aca="false">Tabela223[[#This Row],[Nº DE HORAS CERTIFICADO]]-34</f>
        <v>218</v>
      </c>
    </row>
    <row r="18" customFormat="false" ht="15" hidden="false" customHeight="true" outlineLevel="0" collapsed="false">
      <c r="A18" s="22"/>
      <c r="B18" s="22"/>
      <c r="C18" s="23" t="n">
        <v>2016</v>
      </c>
      <c r="D18" s="24" t="s">
        <v>417</v>
      </c>
      <c r="E18" s="24" t="s">
        <v>42</v>
      </c>
      <c r="F18" s="24" t="s">
        <v>232</v>
      </c>
      <c r="G18" s="24" t="s">
        <v>418</v>
      </c>
      <c r="H18" s="24" t="s">
        <v>419</v>
      </c>
      <c r="I18" s="24" t="s">
        <v>232</v>
      </c>
      <c r="J18" s="24" t="s">
        <v>254</v>
      </c>
      <c r="K18" s="23" t="s">
        <v>26</v>
      </c>
      <c r="L18" s="23" t="s">
        <v>27</v>
      </c>
      <c r="M18" s="24" t="s">
        <v>398</v>
      </c>
      <c r="N18" s="32" t="s">
        <v>399</v>
      </c>
      <c r="O18" s="25" t="n">
        <v>42684</v>
      </c>
      <c r="P18" s="25" t="n">
        <v>42833</v>
      </c>
      <c r="Q18" s="24" t="s">
        <v>29</v>
      </c>
      <c r="R18" s="24"/>
      <c r="S18" s="49" t="s">
        <v>197</v>
      </c>
      <c r="T18" s="49"/>
      <c r="U18" s="33" t="n">
        <f aca="false">Tabela223[[#This Row],[DATA TÉRMINO]]-Tabela223[[#This Row],[DATA_ÍNICIO]]</f>
        <v>149</v>
      </c>
      <c r="V18" s="33" t="n">
        <f aca="false">INT(Tabela223[[#This Row],[DIAS]]/7)</f>
        <v>21</v>
      </c>
      <c r="W18" s="33" t="n">
        <f aca="false">INT(Tabela223[[#This Row],[semanas]]*12)</f>
        <v>252</v>
      </c>
      <c r="X18" s="71" t="n">
        <f aca="false">Tabela223[[#This Row],[Nº DE HORAS CERTIFICADO]]-34</f>
        <v>218</v>
      </c>
    </row>
    <row r="19" customFormat="false" ht="13.8" hidden="false" customHeight="false" outlineLevel="0" collapsed="false">
      <c r="A19" s="22"/>
      <c r="B19" s="22"/>
      <c r="C19" s="23" t="n">
        <v>2016</v>
      </c>
      <c r="D19" s="23" t="n">
        <v>2</v>
      </c>
      <c r="E19" s="24" t="s">
        <v>21</v>
      </c>
      <c r="F19" s="24" t="s">
        <v>80</v>
      </c>
      <c r="G19" s="24" t="s">
        <v>420</v>
      </c>
      <c r="H19" s="24" t="s">
        <v>421</v>
      </c>
      <c r="I19" s="24" t="s">
        <v>80</v>
      </c>
      <c r="J19" s="24" t="s">
        <v>422</v>
      </c>
      <c r="K19" s="23" t="s">
        <v>26</v>
      </c>
      <c r="L19" s="23" t="s">
        <v>27</v>
      </c>
      <c r="M19" s="24" t="s">
        <v>398</v>
      </c>
      <c r="N19" s="32" t="s">
        <v>399</v>
      </c>
      <c r="O19" s="25" t="n">
        <v>42684</v>
      </c>
      <c r="P19" s="25" t="n">
        <v>42833</v>
      </c>
      <c r="Q19" s="24" t="s">
        <v>29</v>
      </c>
      <c r="R19" s="24"/>
      <c r="S19" s="49" t="s">
        <v>28</v>
      </c>
      <c r="T19" s="49"/>
      <c r="U19" s="33" t="n">
        <f aca="false">Tabela223[[#This Row],[DATA TÉRMINO]]-Tabela223[[#This Row],[DATA_ÍNICIO]]</f>
        <v>149</v>
      </c>
      <c r="V19" s="33" t="n">
        <f aca="false">INT(Tabela223[[#This Row],[DIAS]]/7)</f>
        <v>21</v>
      </c>
      <c r="W19" s="33" t="n">
        <f aca="false">INT(Tabela223[[#This Row],[semanas]]*12)</f>
        <v>252</v>
      </c>
      <c r="X19" s="71" t="n">
        <f aca="false">Tabela223[[#This Row],[Nº DE HORAS CERTIFICADO]]-34</f>
        <v>218</v>
      </c>
    </row>
    <row r="20" customFormat="false" ht="13.8" hidden="false" customHeight="false" outlineLevel="0" collapsed="false">
      <c r="A20" s="22"/>
      <c r="B20" s="22"/>
      <c r="C20" s="23" t="n">
        <v>2016</v>
      </c>
      <c r="D20" s="23" t="n">
        <v>2</v>
      </c>
      <c r="E20" s="24" t="s">
        <v>47</v>
      </c>
      <c r="F20" s="24" t="s">
        <v>48</v>
      </c>
      <c r="G20" s="24" t="s">
        <v>423</v>
      </c>
      <c r="H20" s="24" t="s">
        <v>50</v>
      </c>
      <c r="I20" s="24" t="s">
        <v>48</v>
      </c>
      <c r="J20" s="24" t="s">
        <v>51</v>
      </c>
      <c r="K20" s="23" t="s">
        <v>26</v>
      </c>
      <c r="L20" s="23" t="s">
        <v>27</v>
      </c>
      <c r="M20" s="24" t="s">
        <v>398</v>
      </c>
      <c r="N20" s="32" t="s">
        <v>399</v>
      </c>
      <c r="O20" s="25" t="n">
        <v>42684</v>
      </c>
      <c r="P20" s="25" t="n">
        <v>42833</v>
      </c>
      <c r="Q20" s="24" t="s">
        <v>29</v>
      </c>
      <c r="R20" s="24"/>
      <c r="S20" s="49"/>
      <c r="T20" s="49"/>
      <c r="U20" s="33" t="n">
        <f aca="false">Tabela223[[#This Row],[DATA TÉRMINO]]-Tabela223[[#This Row],[DATA_ÍNICIO]]</f>
        <v>149</v>
      </c>
      <c r="V20" s="33" t="n">
        <f aca="false">INT(Tabela223[[#This Row],[DIAS]]/7)</f>
        <v>21</v>
      </c>
      <c r="W20" s="33" t="n">
        <f aca="false">INT(Tabela223[[#This Row],[semanas]]*12)</f>
        <v>252</v>
      </c>
      <c r="X20" s="71" t="n">
        <f aca="false">Tabela223[[#This Row],[Nº DE HORAS CERTIFICADO]]-34</f>
        <v>218</v>
      </c>
    </row>
    <row r="21" customFormat="false" ht="13.8" hidden="false" customHeight="false" outlineLevel="0" collapsed="false">
      <c r="A21" s="22"/>
      <c r="B21" s="22"/>
      <c r="C21" s="23" t="n">
        <v>2016</v>
      </c>
      <c r="D21" s="23" t="n">
        <v>2</v>
      </c>
      <c r="E21" s="24" t="s">
        <v>47</v>
      </c>
      <c r="F21" s="24" t="s">
        <v>48</v>
      </c>
      <c r="G21" s="24" t="s">
        <v>424</v>
      </c>
      <c r="H21" s="24" t="s">
        <v>425</v>
      </c>
      <c r="I21" s="24" t="s">
        <v>48</v>
      </c>
      <c r="J21" s="24" t="s">
        <v>426</v>
      </c>
      <c r="K21" s="23" t="s">
        <v>26</v>
      </c>
      <c r="L21" s="23" t="s">
        <v>27</v>
      </c>
      <c r="M21" s="24" t="s">
        <v>398</v>
      </c>
      <c r="N21" s="32" t="s">
        <v>399</v>
      </c>
      <c r="O21" s="25" t="n">
        <v>42684</v>
      </c>
      <c r="P21" s="25" t="n">
        <v>42833</v>
      </c>
      <c r="Q21" s="24" t="s">
        <v>29</v>
      </c>
      <c r="R21" s="24"/>
      <c r="S21" s="49" t="s">
        <v>197</v>
      </c>
      <c r="T21" s="49"/>
      <c r="U21" s="33" t="n">
        <f aca="false">Tabela223[[#This Row],[DATA TÉRMINO]]-Tabela223[[#This Row],[DATA_ÍNICIO]]</f>
        <v>149</v>
      </c>
      <c r="V21" s="33" t="n">
        <f aca="false">INT(Tabela223[[#This Row],[DIAS]]/7)</f>
        <v>21</v>
      </c>
      <c r="W21" s="33" t="n">
        <f aca="false">INT(Tabela223[[#This Row],[semanas]]*12)</f>
        <v>252</v>
      </c>
      <c r="X21" s="71" t="n">
        <f aca="false">Tabela223[[#This Row],[Nº DE HORAS CERTIFICADO]]-34</f>
        <v>218</v>
      </c>
    </row>
    <row r="22" customFormat="false" ht="14.1" hidden="false" customHeight="true" outlineLevel="0" collapsed="false">
      <c r="A22" s="2"/>
      <c r="C22" s="23" t="n">
        <v>2016</v>
      </c>
      <c r="D22" s="23" t="n">
        <v>2</v>
      </c>
      <c r="E22" s="24" t="s">
        <v>47</v>
      </c>
      <c r="F22" s="24" t="s">
        <v>48</v>
      </c>
      <c r="G22" s="24" t="s">
        <v>427</v>
      </c>
      <c r="H22" s="24" t="s">
        <v>50</v>
      </c>
      <c r="I22" s="24" t="s">
        <v>48</v>
      </c>
      <c r="J22" s="24" t="s">
        <v>51</v>
      </c>
      <c r="K22" s="23" t="s">
        <v>26</v>
      </c>
      <c r="L22" s="23" t="s">
        <v>27</v>
      </c>
      <c r="M22" s="24" t="s">
        <v>398</v>
      </c>
      <c r="N22" s="32" t="s">
        <v>399</v>
      </c>
      <c r="O22" s="25" t="n">
        <v>42684</v>
      </c>
      <c r="P22" s="25" t="n">
        <v>42833</v>
      </c>
      <c r="Q22" s="24" t="s">
        <v>29</v>
      </c>
      <c r="R22" s="24"/>
      <c r="S22" s="49" t="s">
        <v>28</v>
      </c>
      <c r="T22" s="49"/>
      <c r="U22" s="33" t="n">
        <f aca="false">Tabela223[[#This Row],[DATA TÉRMINO]]-Tabela223[[#This Row],[DATA_ÍNICIO]]</f>
        <v>149</v>
      </c>
      <c r="V22" s="33" t="n">
        <f aca="false">INT(Tabela223[[#This Row],[DIAS]]/7)</f>
        <v>21</v>
      </c>
      <c r="W22" s="33" t="n">
        <f aca="false">INT(Tabela223[[#This Row],[semanas]]*12)</f>
        <v>252</v>
      </c>
      <c r="X22" s="48" t="n">
        <f aca="false">Tabela223[[#This Row],[Nº DE HORAS CERTIFICADO]]-34</f>
        <v>218</v>
      </c>
    </row>
    <row r="23" customFormat="false" ht="14.1" hidden="false" customHeight="true" outlineLevel="0" collapsed="false">
      <c r="A23" s="2"/>
      <c r="C23" s="23" t="n">
        <v>2016</v>
      </c>
      <c r="D23" s="23" t="n">
        <v>2</v>
      </c>
      <c r="E23" s="24" t="s">
        <v>21</v>
      </c>
      <c r="F23" s="24" t="s">
        <v>22</v>
      </c>
      <c r="G23" s="24" t="s">
        <v>428</v>
      </c>
      <c r="H23" s="24" t="s">
        <v>429</v>
      </c>
      <c r="I23" s="24" t="s">
        <v>22</v>
      </c>
      <c r="J23" s="24" t="s">
        <v>225</v>
      </c>
      <c r="K23" s="23" t="s">
        <v>26</v>
      </c>
      <c r="L23" s="23" t="s">
        <v>27</v>
      </c>
      <c r="M23" s="24" t="s">
        <v>398</v>
      </c>
      <c r="N23" s="32" t="s">
        <v>399</v>
      </c>
      <c r="O23" s="25" t="n">
        <v>42684</v>
      </c>
      <c r="P23" s="25" t="n">
        <v>42833</v>
      </c>
      <c r="Q23" s="24" t="s">
        <v>29</v>
      </c>
      <c r="R23" s="24"/>
      <c r="S23" s="49"/>
      <c r="T23" s="49"/>
      <c r="U23" s="33" t="n">
        <f aca="false">Tabela223[[#This Row],[DATA TÉRMINO]]-Tabela223[[#This Row],[DATA_ÍNICIO]]</f>
        <v>149</v>
      </c>
      <c r="V23" s="33" t="n">
        <f aca="false">INT(Tabela223[[#This Row],[DIAS]]/7)</f>
        <v>21</v>
      </c>
      <c r="W23" s="33" t="n">
        <f aca="false">INT(Tabela223[[#This Row],[semanas]]*12)</f>
        <v>252</v>
      </c>
      <c r="X23" s="48" t="n">
        <f aca="false">Tabela223[[#This Row],[Nº DE HORAS CERTIFICADO]]-34</f>
        <v>218</v>
      </c>
    </row>
    <row r="24" customFormat="false" ht="14.1" hidden="false" customHeight="true" outlineLevel="0" collapsed="false">
      <c r="A24" s="2"/>
      <c r="C24" s="23" t="n">
        <v>2016</v>
      </c>
      <c r="D24" s="23" t="n">
        <v>2</v>
      </c>
      <c r="E24" s="24" t="s">
        <v>119</v>
      </c>
      <c r="F24" s="24" t="s">
        <v>120</v>
      </c>
      <c r="G24" s="24" t="s">
        <v>430</v>
      </c>
      <c r="H24" s="24" t="s">
        <v>122</v>
      </c>
      <c r="I24" s="24" t="s">
        <v>120</v>
      </c>
      <c r="J24" s="24" t="s">
        <v>431</v>
      </c>
      <c r="K24" s="23" t="s">
        <v>26</v>
      </c>
      <c r="L24" s="23" t="s">
        <v>27</v>
      </c>
      <c r="M24" s="24" t="s">
        <v>398</v>
      </c>
      <c r="N24" s="32" t="s">
        <v>399</v>
      </c>
      <c r="O24" s="25" t="n">
        <v>42684</v>
      </c>
      <c r="P24" s="25" t="n">
        <v>42833</v>
      </c>
      <c r="Q24" s="24" t="s">
        <v>29</v>
      </c>
      <c r="R24" s="24"/>
      <c r="S24" s="49" t="s">
        <v>28</v>
      </c>
      <c r="T24" s="49"/>
      <c r="U24" s="33" t="n">
        <f aca="false">Tabela223[[#This Row],[DATA TÉRMINO]]-Tabela223[[#This Row],[DATA_ÍNICIO]]</f>
        <v>149</v>
      </c>
      <c r="V24" s="33" t="n">
        <f aca="false">INT(Tabela223[[#This Row],[DIAS]]/7)</f>
        <v>21</v>
      </c>
      <c r="W24" s="33" t="n">
        <f aca="false">INT(Tabela223[[#This Row],[semanas]]*12)</f>
        <v>252</v>
      </c>
      <c r="X24" s="48" t="n">
        <f aca="false">Tabela223[[#This Row],[Nº DE HORAS CERTIFICADO]]-34</f>
        <v>218</v>
      </c>
    </row>
    <row r="25" customFormat="false" ht="14.1" hidden="false" customHeight="true" outlineLevel="0" collapsed="false">
      <c r="A25" s="2"/>
      <c r="C25" s="23" t="n">
        <v>2016</v>
      </c>
      <c r="D25" s="23" t="n">
        <v>2</v>
      </c>
      <c r="E25" s="24" t="s">
        <v>47</v>
      </c>
      <c r="F25" s="24" t="s">
        <v>70</v>
      </c>
      <c r="G25" s="24" t="s">
        <v>432</v>
      </c>
      <c r="H25" s="24" t="s">
        <v>433</v>
      </c>
      <c r="I25" s="24" t="s">
        <v>70</v>
      </c>
      <c r="J25" s="24" t="s">
        <v>196</v>
      </c>
      <c r="K25" s="23" t="s">
        <v>26</v>
      </c>
      <c r="L25" s="23" t="s">
        <v>27</v>
      </c>
      <c r="M25" s="24" t="s">
        <v>398</v>
      </c>
      <c r="N25" s="32" t="s">
        <v>399</v>
      </c>
      <c r="O25" s="25" t="n">
        <v>42684</v>
      </c>
      <c r="P25" s="25" t="n">
        <v>42833</v>
      </c>
      <c r="Q25" s="24" t="s">
        <v>29</v>
      </c>
      <c r="R25" s="24"/>
      <c r="S25" s="49" t="s">
        <v>197</v>
      </c>
      <c r="T25" s="49"/>
      <c r="U25" s="33" t="n">
        <f aca="false">Tabela223[[#This Row],[DATA TÉRMINO]]-Tabela223[[#This Row],[DATA_ÍNICIO]]</f>
        <v>149</v>
      </c>
      <c r="V25" s="33" t="n">
        <f aca="false">INT(Tabela223[[#This Row],[DIAS]]/7)</f>
        <v>21</v>
      </c>
      <c r="W25" s="33" t="n">
        <f aca="false">INT(Tabela223[[#This Row],[semanas]]*12)</f>
        <v>252</v>
      </c>
      <c r="X25" s="48" t="n">
        <f aca="false">Tabela223[[#This Row],[Nº DE HORAS CERTIFICADO]]-34</f>
        <v>218</v>
      </c>
    </row>
    <row r="26" customFormat="false" ht="14.1" hidden="false" customHeight="true" outlineLevel="0" collapsed="false">
      <c r="A26" s="2"/>
      <c r="C26" s="23" t="n">
        <v>2016</v>
      </c>
      <c r="D26" s="23" t="n">
        <v>2</v>
      </c>
      <c r="E26" s="24" t="s">
        <v>96</v>
      </c>
      <c r="F26" s="24" t="s">
        <v>131</v>
      </c>
      <c r="G26" s="24" t="s">
        <v>434</v>
      </c>
      <c r="H26" s="24" t="s">
        <v>205</v>
      </c>
      <c r="I26" s="24" t="s">
        <v>131</v>
      </c>
      <c r="J26" s="24" t="s">
        <v>206</v>
      </c>
      <c r="K26" s="23" t="s">
        <v>26</v>
      </c>
      <c r="L26" s="23" t="s">
        <v>27</v>
      </c>
      <c r="M26" s="24" t="s">
        <v>398</v>
      </c>
      <c r="N26" s="32" t="s">
        <v>399</v>
      </c>
      <c r="O26" s="25" t="n">
        <v>42684</v>
      </c>
      <c r="P26" s="25" t="n">
        <v>42833</v>
      </c>
      <c r="Q26" s="24" t="s">
        <v>29</v>
      </c>
      <c r="R26" s="24"/>
      <c r="S26" s="49" t="s">
        <v>197</v>
      </c>
      <c r="T26" s="49"/>
      <c r="U26" s="33" t="n">
        <f aca="false">Tabela223[[#This Row],[DATA TÉRMINO]]-Tabela223[[#This Row],[DATA_ÍNICIO]]</f>
        <v>149</v>
      </c>
      <c r="V26" s="33" t="n">
        <f aca="false">INT(Tabela223[[#This Row],[DIAS]]/7)</f>
        <v>21</v>
      </c>
      <c r="W26" s="33" t="n">
        <f aca="false">INT(Tabela223[[#This Row],[semanas]]*12)</f>
        <v>252</v>
      </c>
      <c r="X26" s="48" t="n">
        <f aca="false">Tabela223[[#This Row],[Nº DE HORAS CERTIFICADO]]-34</f>
        <v>218</v>
      </c>
    </row>
    <row r="27" customFormat="false" ht="14.1" hidden="false" customHeight="true" outlineLevel="0" collapsed="false">
      <c r="A27" s="2"/>
      <c r="C27" s="23" t="n">
        <v>2016</v>
      </c>
      <c r="D27" s="23" t="n">
        <v>2</v>
      </c>
      <c r="E27" s="24" t="s">
        <v>96</v>
      </c>
      <c r="F27" s="24" t="s">
        <v>131</v>
      </c>
      <c r="G27" s="24" t="s">
        <v>435</v>
      </c>
      <c r="H27" s="24" t="s">
        <v>205</v>
      </c>
      <c r="I27" s="24" t="s">
        <v>131</v>
      </c>
      <c r="J27" s="24" t="s">
        <v>206</v>
      </c>
      <c r="K27" s="23" t="s">
        <v>26</v>
      </c>
      <c r="L27" s="23" t="s">
        <v>27</v>
      </c>
      <c r="M27" s="24" t="s">
        <v>398</v>
      </c>
      <c r="N27" s="32" t="s">
        <v>399</v>
      </c>
      <c r="O27" s="25" t="n">
        <v>42684</v>
      </c>
      <c r="P27" s="25" t="n">
        <v>42833</v>
      </c>
      <c r="Q27" s="24" t="s">
        <v>29</v>
      </c>
      <c r="R27" s="24"/>
      <c r="S27" s="49" t="s">
        <v>197</v>
      </c>
      <c r="T27" s="49"/>
      <c r="U27" s="33" t="n">
        <f aca="false">Tabela223[[#This Row],[DATA TÉRMINO]]-Tabela223[[#This Row],[DATA_ÍNICIO]]</f>
        <v>149</v>
      </c>
      <c r="V27" s="33" t="n">
        <f aca="false">INT(Tabela223[[#This Row],[DIAS]]/7)</f>
        <v>21</v>
      </c>
      <c r="W27" s="33" t="n">
        <f aca="false">INT(Tabela223[[#This Row],[semanas]]*12)</f>
        <v>252</v>
      </c>
      <c r="X27" s="48" t="n">
        <f aca="false">Tabela223[[#This Row],[Nº DE HORAS CERTIFICADO]]-34</f>
        <v>218</v>
      </c>
    </row>
    <row r="28" customFormat="false" ht="14.1" hidden="false" customHeight="true" outlineLevel="0" collapsed="false">
      <c r="A28" s="2"/>
      <c r="C28" s="23" t="n">
        <v>2016</v>
      </c>
      <c r="D28" s="23" t="n">
        <v>2</v>
      </c>
      <c r="E28" s="24" t="s">
        <v>96</v>
      </c>
      <c r="F28" s="24" t="s">
        <v>131</v>
      </c>
      <c r="G28" s="24" t="s">
        <v>436</v>
      </c>
      <c r="H28" s="24" t="s">
        <v>205</v>
      </c>
      <c r="I28" s="24" t="s">
        <v>131</v>
      </c>
      <c r="J28" s="24" t="s">
        <v>206</v>
      </c>
      <c r="K28" s="23" t="s">
        <v>26</v>
      </c>
      <c r="L28" s="23" t="s">
        <v>27</v>
      </c>
      <c r="M28" s="24" t="s">
        <v>398</v>
      </c>
      <c r="N28" s="32" t="s">
        <v>399</v>
      </c>
      <c r="O28" s="25"/>
      <c r="P28" s="25"/>
      <c r="Q28" s="24" t="s">
        <v>66</v>
      </c>
      <c r="R28" s="24"/>
      <c r="S28" s="49"/>
      <c r="T28" s="49" t="s">
        <v>437</v>
      </c>
      <c r="U28" s="33" t="n">
        <f aca="false">Tabela223[[#This Row],[DATA TÉRMINO]]-Tabela223[[#This Row],[DATA_ÍNICIO]]</f>
        <v>0</v>
      </c>
      <c r="V28" s="33" t="n">
        <f aca="false">INT(Tabela223[[#This Row],[DIAS]]/7)</f>
        <v>0</v>
      </c>
      <c r="W28" s="33" t="n">
        <f aca="false">INT(Tabela223[[#This Row],[semanas]]*12)</f>
        <v>0</v>
      </c>
      <c r="X28" s="48" t="n">
        <v>0</v>
      </c>
    </row>
    <row r="29" customFormat="false" ht="14.1" hidden="false" customHeight="true" outlineLevel="0" collapsed="false">
      <c r="A29" s="2"/>
      <c r="C29" s="23" t="n">
        <v>2016</v>
      </c>
      <c r="D29" s="23" t="n">
        <v>2</v>
      </c>
      <c r="E29" s="24" t="s">
        <v>96</v>
      </c>
      <c r="F29" s="24" t="s">
        <v>131</v>
      </c>
      <c r="G29" s="24" t="s">
        <v>438</v>
      </c>
      <c r="H29" s="24" t="s">
        <v>133</v>
      </c>
      <c r="I29" s="24" t="s">
        <v>131</v>
      </c>
      <c r="J29" s="24" t="s">
        <v>206</v>
      </c>
      <c r="K29" s="23" t="s">
        <v>26</v>
      </c>
      <c r="L29" s="23" t="s">
        <v>27</v>
      </c>
      <c r="M29" s="24" t="s">
        <v>398</v>
      </c>
      <c r="N29" s="32" t="s">
        <v>399</v>
      </c>
      <c r="O29" s="25" t="n">
        <v>42684</v>
      </c>
      <c r="P29" s="25" t="n">
        <v>42833</v>
      </c>
      <c r="Q29" s="24" t="s">
        <v>29</v>
      </c>
      <c r="R29" s="24"/>
      <c r="S29" s="49" t="s">
        <v>197</v>
      </c>
      <c r="T29" s="49"/>
      <c r="U29" s="33" t="n">
        <f aca="false">Tabela223[[#This Row],[DATA TÉRMINO]]-Tabela223[[#This Row],[DATA_ÍNICIO]]</f>
        <v>149</v>
      </c>
      <c r="V29" s="33" t="n">
        <f aca="false">INT(Tabela223[[#This Row],[DIAS]]/7)</f>
        <v>21</v>
      </c>
      <c r="W29" s="33" t="n">
        <f aca="false">INT(Tabela223[[#This Row],[semanas]]*12)</f>
        <v>252</v>
      </c>
      <c r="X29" s="48" t="n">
        <f aca="false">Tabela223[[#This Row],[Nº DE HORAS CERTIFICADO]]-34</f>
        <v>218</v>
      </c>
    </row>
    <row r="30" customFormat="false" ht="14.1" hidden="false" customHeight="true" outlineLevel="0" collapsed="false">
      <c r="A30" s="2"/>
      <c r="C30" s="23" t="n">
        <v>2016</v>
      </c>
      <c r="D30" s="23" t="n">
        <v>2</v>
      </c>
      <c r="E30" s="24" t="s">
        <v>96</v>
      </c>
      <c r="F30" s="24" t="s">
        <v>131</v>
      </c>
      <c r="G30" s="24" t="s">
        <v>439</v>
      </c>
      <c r="H30" s="24" t="s">
        <v>133</v>
      </c>
      <c r="I30" s="24" t="s">
        <v>131</v>
      </c>
      <c r="J30" s="24" t="s">
        <v>134</v>
      </c>
      <c r="K30" s="23" t="s">
        <v>26</v>
      </c>
      <c r="L30" s="23" t="s">
        <v>27</v>
      </c>
      <c r="M30" s="24" t="s">
        <v>398</v>
      </c>
      <c r="N30" s="32" t="s">
        <v>399</v>
      </c>
      <c r="O30" s="25" t="n">
        <v>42684</v>
      </c>
      <c r="P30" s="25" t="n">
        <v>42833</v>
      </c>
      <c r="Q30" s="24" t="s">
        <v>29</v>
      </c>
      <c r="R30" s="24"/>
      <c r="S30" s="49" t="s">
        <v>197</v>
      </c>
      <c r="T30" s="49"/>
      <c r="U30" s="33" t="n">
        <f aca="false">Tabela223[[#This Row],[DATA TÉRMINO]]-Tabela223[[#This Row],[DATA_ÍNICIO]]</f>
        <v>149</v>
      </c>
      <c r="V30" s="33" t="n">
        <f aca="false">INT(Tabela223[[#This Row],[DIAS]]/7)</f>
        <v>21</v>
      </c>
      <c r="W30" s="33" t="n">
        <f aca="false">INT(Tabela223[[#This Row],[semanas]]*12)</f>
        <v>252</v>
      </c>
      <c r="X30" s="48" t="n">
        <f aca="false">Tabela223[[#This Row],[Nº DE HORAS CERTIFICADO]]-34</f>
        <v>218</v>
      </c>
    </row>
    <row r="31" customFormat="false" ht="14.1" hidden="false" customHeight="true" outlineLevel="0" collapsed="false">
      <c r="A31" s="2"/>
      <c r="C31" s="23" t="n">
        <v>2016</v>
      </c>
      <c r="D31" s="23" t="n">
        <v>2</v>
      </c>
      <c r="E31" s="24" t="s">
        <v>96</v>
      </c>
      <c r="F31" s="24" t="s">
        <v>131</v>
      </c>
      <c r="G31" s="24" t="s">
        <v>440</v>
      </c>
      <c r="H31" s="24" t="s">
        <v>133</v>
      </c>
      <c r="I31" s="24" t="s">
        <v>131</v>
      </c>
      <c r="J31" s="24" t="s">
        <v>134</v>
      </c>
      <c r="K31" s="23" t="s">
        <v>26</v>
      </c>
      <c r="L31" s="23" t="s">
        <v>27</v>
      </c>
      <c r="M31" s="24" t="s">
        <v>398</v>
      </c>
      <c r="N31" s="32" t="s">
        <v>399</v>
      </c>
      <c r="O31" s="25" t="n">
        <v>42684</v>
      </c>
      <c r="P31" s="25" t="n">
        <v>42833</v>
      </c>
      <c r="Q31" s="24" t="s">
        <v>29</v>
      </c>
      <c r="R31" s="24"/>
      <c r="S31" s="49" t="s">
        <v>197</v>
      </c>
      <c r="T31" s="49"/>
      <c r="U31" s="33" t="n">
        <f aca="false">Tabela223[[#This Row],[DATA TÉRMINO]]-Tabela223[[#This Row],[DATA_ÍNICIO]]</f>
        <v>149</v>
      </c>
      <c r="V31" s="33" t="n">
        <f aca="false">INT(Tabela223[[#This Row],[DIAS]]/7)</f>
        <v>21</v>
      </c>
      <c r="W31" s="33" t="n">
        <f aca="false">INT(Tabela223[[#This Row],[semanas]]*12)</f>
        <v>252</v>
      </c>
      <c r="X31" s="48" t="n">
        <f aca="false">Tabela223[[#This Row],[Nº DE HORAS CERTIFICADO]]-34</f>
        <v>218</v>
      </c>
    </row>
    <row r="32" customFormat="false" ht="14.1" hidden="false" customHeight="true" outlineLevel="0" collapsed="false">
      <c r="A32" s="2"/>
      <c r="C32" s="23" t="n">
        <v>2016</v>
      </c>
      <c r="D32" s="23" t="n">
        <v>2</v>
      </c>
      <c r="E32" s="24" t="s">
        <v>96</v>
      </c>
      <c r="F32" s="24" t="s">
        <v>131</v>
      </c>
      <c r="G32" s="24" t="s">
        <v>441</v>
      </c>
      <c r="H32" s="24" t="s">
        <v>133</v>
      </c>
      <c r="I32" s="24" t="s">
        <v>131</v>
      </c>
      <c r="J32" s="24" t="s">
        <v>134</v>
      </c>
      <c r="K32" s="23" t="s">
        <v>26</v>
      </c>
      <c r="L32" s="23" t="s">
        <v>27</v>
      </c>
      <c r="M32" s="24" t="s">
        <v>398</v>
      </c>
      <c r="N32" s="32" t="s">
        <v>399</v>
      </c>
      <c r="O32" s="25" t="n">
        <v>42684</v>
      </c>
      <c r="P32" s="25" t="n">
        <v>42833</v>
      </c>
      <c r="Q32" s="24" t="s">
        <v>29</v>
      </c>
      <c r="R32" s="24"/>
      <c r="S32" s="49" t="s">
        <v>197</v>
      </c>
      <c r="T32" s="49"/>
      <c r="U32" s="33" t="n">
        <f aca="false">Tabela223[[#This Row],[DATA TÉRMINO]]-Tabela223[[#This Row],[DATA_ÍNICIO]]</f>
        <v>149</v>
      </c>
      <c r="V32" s="33" t="n">
        <f aca="false">INT(Tabela223[[#This Row],[DIAS]]/7)</f>
        <v>21</v>
      </c>
      <c r="W32" s="33" t="n">
        <f aca="false">INT(Tabela223[[#This Row],[semanas]]*12)</f>
        <v>252</v>
      </c>
      <c r="X32" s="48" t="n">
        <f aca="false">Tabela223[[#This Row],[Nº DE HORAS CERTIFICADO]]-34</f>
        <v>218</v>
      </c>
    </row>
    <row r="33" customFormat="false" ht="14.1" hidden="false" customHeight="true" outlineLevel="0" collapsed="false">
      <c r="A33" s="2"/>
      <c r="C33" s="23" t="n">
        <v>2016</v>
      </c>
      <c r="D33" s="23" t="n">
        <v>2</v>
      </c>
      <c r="E33" s="24" t="s">
        <v>96</v>
      </c>
      <c r="F33" s="24" t="s">
        <v>131</v>
      </c>
      <c r="G33" s="24" t="s">
        <v>442</v>
      </c>
      <c r="H33" s="24" t="s">
        <v>133</v>
      </c>
      <c r="I33" s="24" t="s">
        <v>131</v>
      </c>
      <c r="J33" s="24" t="s">
        <v>134</v>
      </c>
      <c r="K33" s="23" t="s">
        <v>26</v>
      </c>
      <c r="L33" s="23" t="s">
        <v>27</v>
      </c>
      <c r="M33" s="24" t="s">
        <v>398</v>
      </c>
      <c r="N33" s="32" t="s">
        <v>399</v>
      </c>
      <c r="O33" s="25" t="n">
        <v>42684</v>
      </c>
      <c r="P33" s="25" t="n">
        <v>42833</v>
      </c>
      <c r="Q33" s="24" t="s">
        <v>29</v>
      </c>
      <c r="R33" s="24"/>
      <c r="S33" s="49" t="s">
        <v>197</v>
      </c>
      <c r="T33" s="49"/>
      <c r="U33" s="33" t="n">
        <f aca="false">Tabela223[[#This Row],[DATA TÉRMINO]]-Tabela223[[#This Row],[DATA_ÍNICIO]]</f>
        <v>149</v>
      </c>
      <c r="V33" s="33" t="n">
        <f aca="false">INT(Tabela223[[#This Row],[DIAS]]/7)</f>
        <v>21</v>
      </c>
      <c r="W33" s="33" t="n">
        <f aca="false">INT(Tabela223[[#This Row],[semanas]]*12)</f>
        <v>252</v>
      </c>
      <c r="X33" s="48" t="n">
        <f aca="false">Tabela223[[#This Row],[Nº DE HORAS CERTIFICADO]]-34</f>
        <v>218</v>
      </c>
    </row>
    <row r="34" customFormat="false" ht="14.1" hidden="false" customHeight="true" outlineLevel="0" collapsed="false">
      <c r="A34" s="2"/>
      <c r="C34" s="23" t="n">
        <v>2016</v>
      </c>
      <c r="D34" s="23" t="n">
        <v>2</v>
      </c>
      <c r="E34" s="24" t="s">
        <v>96</v>
      </c>
      <c r="F34" s="24" t="s">
        <v>131</v>
      </c>
      <c r="G34" s="24" t="s">
        <v>443</v>
      </c>
      <c r="H34" s="24" t="s">
        <v>133</v>
      </c>
      <c r="I34" s="24" t="s">
        <v>131</v>
      </c>
      <c r="J34" s="24" t="s">
        <v>134</v>
      </c>
      <c r="K34" s="23" t="s">
        <v>26</v>
      </c>
      <c r="L34" s="23" t="s">
        <v>27</v>
      </c>
      <c r="M34" s="24" t="s">
        <v>398</v>
      </c>
      <c r="N34" s="32" t="s">
        <v>399</v>
      </c>
      <c r="O34" s="25" t="n">
        <v>42684</v>
      </c>
      <c r="P34" s="25" t="n">
        <v>42833</v>
      </c>
      <c r="Q34" s="24" t="s">
        <v>29</v>
      </c>
      <c r="R34" s="24"/>
      <c r="S34" s="49" t="s">
        <v>197</v>
      </c>
      <c r="T34" s="49"/>
      <c r="U34" s="33" t="n">
        <f aca="false">Tabela223[[#This Row],[DATA TÉRMINO]]-Tabela223[[#This Row],[DATA_ÍNICIO]]</f>
        <v>149</v>
      </c>
      <c r="V34" s="33" t="n">
        <f aca="false">INT(Tabela223[[#This Row],[DIAS]]/7)</f>
        <v>21</v>
      </c>
      <c r="W34" s="33" t="n">
        <f aca="false">INT(Tabela223[[#This Row],[semanas]]*12)</f>
        <v>252</v>
      </c>
      <c r="X34" s="48" t="n">
        <f aca="false">Tabela223[[#This Row],[Nº DE HORAS CERTIFICADO]]-34</f>
        <v>218</v>
      </c>
    </row>
    <row r="35" customFormat="false" ht="14.1" hidden="false" customHeight="true" outlineLevel="0" collapsed="false">
      <c r="A35" s="2"/>
      <c r="C35" s="23" t="n">
        <v>2016</v>
      </c>
      <c r="D35" s="23" t="n">
        <v>2</v>
      </c>
      <c r="E35" s="24" t="s">
        <v>96</v>
      </c>
      <c r="F35" s="24" t="s">
        <v>131</v>
      </c>
      <c r="G35" s="24" t="s">
        <v>444</v>
      </c>
      <c r="H35" s="24" t="s">
        <v>133</v>
      </c>
      <c r="I35" s="24" t="s">
        <v>131</v>
      </c>
      <c r="J35" s="24" t="s">
        <v>134</v>
      </c>
      <c r="K35" s="23" t="s">
        <v>26</v>
      </c>
      <c r="L35" s="23" t="s">
        <v>27</v>
      </c>
      <c r="M35" s="24" t="s">
        <v>398</v>
      </c>
      <c r="N35" s="32" t="s">
        <v>399</v>
      </c>
      <c r="O35" s="25" t="n">
        <v>42684</v>
      </c>
      <c r="P35" s="25" t="n">
        <v>42833</v>
      </c>
      <c r="Q35" s="24" t="s">
        <v>29</v>
      </c>
      <c r="R35" s="24"/>
      <c r="S35" s="49" t="s">
        <v>197</v>
      </c>
      <c r="T35" s="49"/>
      <c r="U35" s="33" t="n">
        <f aca="false">Tabela223[[#This Row],[DATA TÉRMINO]]-Tabela223[[#This Row],[DATA_ÍNICIO]]</f>
        <v>149</v>
      </c>
      <c r="V35" s="33" t="n">
        <f aca="false">INT(Tabela223[[#This Row],[DIAS]]/7)</f>
        <v>21</v>
      </c>
      <c r="W35" s="33" t="n">
        <f aca="false">INT(Tabela223[[#This Row],[semanas]]*12)</f>
        <v>252</v>
      </c>
      <c r="X35" s="48" t="n">
        <f aca="false">Tabela223[[#This Row],[Nº DE HORAS CERTIFICADO]]-34</f>
        <v>218</v>
      </c>
    </row>
    <row r="36" customFormat="false" ht="14.1" hidden="false" customHeight="true" outlineLevel="0" collapsed="false">
      <c r="A36" s="2"/>
      <c r="C36" s="23" t="n">
        <v>2016</v>
      </c>
      <c r="D36" s="23" t="n">
        <v>2</v>
      </c>
      <c r="E36" s="24" t="s">
        <v>96</v>
      </c>
      <c r="F36" s="24" t="s">
        <v>131</v>
      </c>
      <c r="G36" s="24" t="s">
        <v>445</v>
      </c>
      <c r="H36" s="24" t="s">
        <v>205</v>
      </c>
      <c r="I36" s="24" t="s">
        <v>131</v>
      </c>
      <c r="J36" s="24" t="s">
        <v>206</v>
      </c>
      <c r="K36" s="23" t="s">
        <v>26</v>
      </c>
      <c r="L36" s="23" t="s">
        <v>27</v>
      </c>
      <c r="M36" s="24" t="s">
        <v>398</v>
      </c>
      <c r="N36" s="32" t="s">
        <v>399</v>
      </c>
      <c r="O36" s="25"/>
      <c r="P36" s="25"/>
      <c r="Q36" s="24" t="s">
        <v>66</v>
      </c>
      <c r="R36" s="24"/>
      <c r="S36" s="49"/>
      <c r="T36" s="49" t="s">
        <v>437</v>
      </c>
      <c r="U36" s="33" t="n">
        <f aca="false">Tabela223[[#This Row],[DATA TÉRMINO]]-Tabela223[[#This Row],[DATA_ÍNICIO]]</f>
        <v>0</v>
      </c>
      <c r="V36" s="33" t="n">
        <f aca="false">INT(Tabela223[[#This Row],[DIAS]]/7)</f>
        <v>0</v>
      </c>
      <c r="W36" s="33" t="n">
        <f aca="false">INT(Tabela223[[#This Row],[semanas]]*12)</f>
        <v>0</v>
      </c>
      <c r="X36" s="48" t="n">
        <f aca="false">Tabela223[[#This Row],[Nº DE HORAS CERTIFICADO]]-34</f>
        <v>-34</v>
      </c>
    </row>
    <row r="37" customFormat="false" ht="14.1" hidden="false" customHeight="true" outlineLevel="0" collapsed="false">
      <c r="A37" s="2"/>
      <c r="C37" s="23" t="n">
        <v>2016</v>
      </c>
      <c r="D37" s="23" t="n">
        <v>2</v>
      </c>
      <c r="E37" s="24" t="s">
        <v>96</v>
      </c>
      <c r="F37" s="24" t="s">
        <v>131</v>
      </c>
      <c r="G37" s="24" t="s">
        <v>394</v>
      </c>
      <c r="H37" s="24" t="s">
        <v>199</v>
      </c>
      <c r="I37" s="24" t="s">
        <v>131</v>
      </c>
      <c r="J37" s="24" t="s">
        <v>200</v>
      </c>
      <c r="K37" s="23" t="s">
        <v>26</v>
      </c>
      <c r="L37" s="23" t="s">
        <v>27</v>
      </c>
      <c r="M37" s="24" t="s">
        <v>398</v>
      </c>
      <c r="N37" s="32" t="s">
        <v>399</v>
      </c>
      <c r="O37" s="25" t="n">
        <v>42684</v>
      </c>
      <c r="P37" s="53" t="n">
        <v>42833</v>
      </c>
      <c r="Q37" s="24" t="s">
        <v>66</v>
      </c>
      <c r="R37" s="25" t="n">
        <v>42794</v>
      </c>
      <c r="S37" s="49" t="s">
        <v>197</v>
      </c>
      <c r="T37" s="24" t="s">
        <v>446</v>
      </c>
      <c r="U37" s="33" t="n">
        <f aca="false">Tabela223[[#This Row],[DATA TÉRMINO]]-Tabela223[[#This Row],[DATA_ÍNICIO]]</f>
        <v>149</v>
      </c>
      <c r="V37" s="33" t="n">
        <f aca="false">INT(Tabela223[[#This Row],[DIAS]]/7)</f>
        <v>21</v>
      </c>
      <c r="W37" s="33" t="n">
        <f aca="false">INT(Tabela223[[#This Row],[semanas]]*12)</f>
        <v>252</v>
      </c>
      <c r="X37" s="48" t="n">
        <f aca="false">Tabela223[[#This Row],[Nº DE HORAS CERTIFICADO]]-34</f>
        <v>218</v>
      </c>
    </row>
    <row r="38" customFormat="false" ht="14.1" hidden="false" customHeight="true" outlineLevel="0" collapsed="false">
      <c r="A38" s="2"/>
      <c r="C38" s="23" t="n">
        <v>2016</v>
      </c>
      <c r="D38" s="23" t="n">
        <v>2</v>
      </c>
      <c r="E38" s="24" t="s">
        <v>30</v>
      </c>
      <c r="F38" s="24" t="s">
        <v>31</v>
      </c>
      <c r="G38" s="24" t="s">
        <v>447</v>
      </c>
      <c r="H38" s="24" t="s">
        <v>92</v>
      </c>
      <c r="I38" s="24" t="s">
        <v>31</v>
      </c>
      <c r="J38" s="24" t="s">
        <v>448</v>
      </c>
      <c r="K38" s="23" t="s">
        <v>26</v>
      </c>
      <c r="L38" s="23" t="s">
        <v>27</v>
      </c>
      <c r="M38" s="24" t="s">
        <v>398</v>
      </c>
      <c r="N38" s="32" t="s">
        <v>399</v>
      </c>
      <c r="O38" s="25" t="n">
        <v>42684</v>
      </c>
      <c r="P38" s="25" t="n">
        <v>42833</v>
      </c>
      <c r="Q38" s="24" t="s">
        <v>29</v>
      </c>
      <c r="R38" s="24"/>
      <c r="S38" s="49"/>
      <c r="T38" s="49"/>
      <c r="U38" s="33" t="n">
        <f aca="false">Tabela223[[#This Row],[DATA TÉRMINO]]-Tabela223[[#This Row],[DATA_ÍNICIO]]</f>
        <v>149</v>
      </c>
      <c r="V38" s="33" t="n">
        <f aca="false">INT(Tabela223[[#This Row],[DIAS]]/7)</f>
        <v>21</v>
      </c>
      <c r="W38" s="33" t="n">
        <f aca="false">INT(Tabela223[[#This Row],[semanas]]*12)</f>
        <v>252</v>
      </c>
      <c r="X38" s="48" t="n">
        <f aca="false">Tabela223[[#This Row],[Nº DE HORAS CERTIFICADO]]-34</f>
        <v>218</v>
      </c>
    </row>
    <row r="39" customFormat="false" ht="14.1" hidden="false" customHeight="true" outlineLevel="0" collapsed="false">
      <c r="A39" s="2"/>
      <c r="C39" s="23" t="n">
        <v>2016</v>
      </c>
      <c r="D39" s="23" t="n">
        <v>2</v>
      </c>
      <c r="E39" s="24" t="s">
        <v>96</v>
      </c>
      <c r="F39" s="24" t="s">
        <v>97</v>
      </c>
      <c r="G39" s="24" t="s">
        <v>449</v>
      </c>
      <c r="H39" s="24" t="s">
        <v>162</v>
      </c>
      <c r="I39" s="24" t="s">
        <v>97</v>
      </c>
      <c r="J39" s="24" t="s">
        <v>450</v>
      </c>
      <c r="K39" s="23" t="s">
        <v>26</v>
      </c>
      <c r="L39" s="23" t="s">
        <v>27</v>
      </c>
      <c r="M39" s="24" t="s">
        <v>398</v>
      </c>
      <c r="N39" s="32" t="s">
        <v>399</v>
      </c>
      <c r="O39" s="25" t="n">
        <v>42684</v>
      </c>
      <c r="P39" s="25" t="n">
        <v>42833</v>
      </c>
      <c r="Q39" s="24" t="s">
        <v>29</v>
      </c>
      <c r="R39" s="24"/>
      <c r="S39" s="49" t="s">
        <v>28</v>
      </c>
      <c r="T39" s="49"/>
      <c r="U39" s="33" t="n">
        <f aca="false">Tabela223[[#This Row],[DATA TÉRMINO]]-Tabela223[[#This Row],[DATA_ÍNICIO]]</f>
        <v>149</v>
      </c>
      <c r="V39" s="33" t="n">
        <f aca="false">INT(Tabela223[[#This Row],[DIAS]]/7)</f>
        <v>21</v>
      </c>
      <c r="W39" s="33" t="n">
        <f aca="false">INT(Tabela223[[#This Row],[semanas]]*12)</f>
        <v>252</v>
      </c>
      <c r="X39" s="48" t="n">
        <f aca="false">Tabela223[[#This Row],[Nº DE HORAS CERTIFICADO]]-34</f>
        <v>218</v>
      </c>
    </row>
    <row r="40" customFormat="false" ht="14.1" hidden="false" customHeight="true" outlineLevel="0" collapsed="false">
      <c r="A40" s="2"/>
      <c r="C40" s="23" t="n">
        <v>2016</v>
      </c>
      <c r="D40" s="23" t="n">
        <v>2</v>
      </c>
      <c r="E40" s="24" t="s">
        <v>96</v>
      </c>
      <c r="F40" s="24" t="s">
        <v>131</v>
      </c>
      <c r="G40" s="24" t="s">
        <v>451</v>
      </c>
      <c r="H40" s="24" t="s">
        <v>205</v>
      </c>
      <c r="I40" s="24" t="s">
        <v>131</v>
      </c>
      <c r="J40" s="24" t="s">
        <v>206</v>
      </c>
      <c r="K40" s="23" t="s">
        <v>26</v>
      </c>
      <c r="L40" s="23" t="s">
        <v>27</v>
      </c>
      <c r="M40" s="24" t="s">
        <v>398</v>
      </c>
      <c r="N40" s="32" t="s">
        <v>399</v>
      </c>
      <c r="O40" s="25" t="n">
        <v>42684</v>
      </c>
      <c r="P40" s="25" t="n">
        <v>42833</v>
      </c>
      <c r="Q40" s="24" t="s">
        <v>29</v>
      </c>
      <c r="R40" s="24"/>
      <c r="S40" s="49" t="s">
        <v>28</v>
      </c>
      <c r="T40" s="49"/>
      <c r="U40" s="33" t="n">
        <f aca="false">Tabela223[[#This Row],[DATA TÉRMINO]]-Tabela223[[#This Row],[DATA_ÍNICIO]]</f>
        <v>149</v>
      </c>
      <c r="V40" s="33" t="n">
        <f aca="false">INT(Tabela223[[#This Row],[DIAS]]/7)</f>
        <v>21</v>
      </c>
      <c r="W40" s="33" t="n">
        <f aca="false">INT(Tabela223[[#This Row],[semanas]]*12)</f>
        <v>252</v>
      </c>
      <c r="X40" s="48" t="n">
        <f aca="false">Tabela223[[#This Row],[Nº DE HORAS CERTIFICADO]]-34</f>
        <v>218</v>
      </c>
    </row>
    <row r="41" customFormat="false" ht="14.1" hidden="false" customHeight="true" outlineLevel="0" collapsed="false">
      <c r="A41" s="2"/>
      <c r="C41" s="23" t="n">
        <v>2016</v>
      </c>
      <c r="D41" s="23" t="n">
        <v>2</v>
      </c>
      <c r="E41" s="24" t="s">
        <v>96</v>
      </c>
      <c r="F41" s="24" t="s">
        <v>131</v>
      </c>
      <c r="G41" s="24" t="s">
        <v>452</v>
      </c>
      <c r="H41" s="24" t="s">
        <v>205</v>
      </c>
      <c r="I41" s="24" t="s">
        <v>131</v>
      </c>
      <c r="J41" s="24" t="s">
        <v>206</v>
      </c>
      <c r="K41" s="23" t="s">
        <v>26</v>
      </c>
      <c r="L41" s="23" t="s">
        <v>27</v>
      </c>
      <c r="M41" s="24" t="s">
        <v>398</v>
      </c>
      <c r="N41" s="32" t="s">
        <v>399</v>
      </c>
      <c r="O41" s="25" t="n">
        <v>42684</v>
      </c>
      <c r="P41" s="25" t="n">
        <v>42833</v>
      </c>
      <c r="Q41" s="24" t="s">
        <v>29</v>
      </c>
      <c r="R41" s="24"/>
      <c r="S41" s="49" t="s">
        <v>28</v>
      </c>
      <c r="T41" s="49"/>
      <c r="U41" s="33" t="n">
        <f aca="false">Tabela223[[#This Row],[DATA TÉRMINO]]-Tabela223[[#This Row],[DATA_ÍNICIO]]</f>
        <v>149</v>
      </c>
      <c r="V41" s="33" t="n">
        <f aca="false">INT(Tabela223[[#This Row],[DIAS]]/7)</f>
        <v>21</v>
      </c>
      <c r="W41" s="33" t="n">
        <f aca="false">INT(Tabela223[[#This Row],[semanas]]*12)</f>
        <v>252</v>
      </c>
      <c r="X41" s="48" t="n">
        <f aca="false">Tabela223[[#This Row],[Nº DE HORAS CERTIFICADO]]-34</f>
        <v>218</v>
      </c>
    </row>
    <row r="42" customFormat="false" ht="14.1" hidden="false" customHeight="true" outlineLevel="0" collapsed="false">
      <c r="A42" s="2"/>
      <c r="C42" s="23" t="n">
        <v>2016</v>
      </c>
      <c r="D42" s="23" t="n">
        <v>2</v>
      </c>
      <c r="E42" s="24" t="s">
        <v>30</v>
      </c>
      <c r="F42" s="24" t="s">
        <v>453</v>
      </c>
      <c r="G42" s="24" t="s">
        <v>454</v>
      </c>
      <c r="H42" s="24" t="s">
        <v>455</v>
      </c>
      <c r="I42" s="24" t="s">
        <v>456</v>
      </c>
      <c r="J42" s="24" t="s">
        <v>457</v>
      </c>
      <c r="K42" s="23" t="s">
        <v>26</v>
      </c>
      <c r="L42" s="23" t="s">
        <v>27</v>
      </c>
      <c r="M42" s="24" t="s">
        <v>398</v>
      </c>
      <c r="N42" s="32" t="s">
        <v>399</v>
      </c>
      <c r="O42" s="25" t="n">
        <v>42684</v>
      </c>
      <c r="P42" s="25" t="n">
        <v>42833</v>
      </c>
      <c r="Q42" s="24" t="s">
        <v>29</v>
      </c>
      <c r="R42" s="24"/>
      <c r="S42" s="49"/>
      <c r="T42" s="49"/>
      <c r="U42" s="33" t="n">
        <f aca="false">Tabela223[[#This Row],[DATA TÉRMINO]]-Tabela223[[#This Row],[DATA_ÍNICIO]]</f>
        <v>149</v>
      </c>
      <c r="V42" s="33" t="n">
        <f aca="false">INT(Tabela223[[#This Row],[DIAS]]/7)</f>
        <v>21</v>
      </c>
      <c r="W42" s="33" t="n">
        <f aca="false">INT(Tabela223[[#This Row],[semanas]]*12)</f>
        <v>252</v>
      </c>
      <c r="X42" s="48" t="n">
        <f aca="false">Tabela223[[#This Row],[Nº DE HORAS CERTIFICADO]]-34</f>
        <v>218</v>
      </c>
    </row>
    <row r="43" customFormat="false" ht="14.1" hidden="false" customHeight="true" outlineLevel="0" collapsed="false">
      <c r="A43" s="2"/>
      <c r="C43" s="23" t="n">
        <v>2016</v>
      </c>
      <c r="D43" s="23" t="n">
        <v>2</v>
      </c>
      <c r="E43" s="24" t="s">
        <v>96</v>
      </c>
      <c r="F43" s="24" t="s">
        <v>131</v>
      </c>
      <c r="G43" s="24" t="s">
        <v>458</v>
      </c>
      <c r="H43" s="24" t="s">
        <v>205</v>
      </c>
      <c r="I43" s="24" t="s">
        <v>131</v>
      </c>
      <c r="J43" s="24" t="s">
        <v>206</v>
      </c>
      <c r="K43" s="23" t="s">
        <v>26</v>
      </c>
      <c r="L43" s="23" t="s">
        <v>27</v>
      </c>
      <c r="M43" s="24" t="s">
        <v>398</v>
      </c>
      <c r="N43" s="32" t="s">
        <v>399</v>
      </c>
      <c r="O43" s="25" t="n">
        <v>42684</v>
      </c>
      <c r="P43" s="25" t="n">
        <v>42833</v>
      </c>
      <c r="Q43" s="24" t="s">
        <v>29</v>
      </c>
      <c r="R43" s="24"/>
      <c r="S43" s="49" t="s">
        <v>28</v>
      </c>
      <c r="T43" s="49"/>
      <c r="U43" s="33" t="n">
        <f aca="false">Tabela223[[#This Row],[DATA TÉRMINO]]-Tabela223[[#This Row],[DATA_ÍNICIO]]</f>
        <v>149</v>
      </c>
      <c r="V43" s="33" t="n">
        <f aca="false">INT(Tabela223[[#This Row],[DIAS]]/7)</f>
        <v>21</v>
      </c>
      <c r="W43" s="33" t="n">
        <f aca="false">INT(Tabela223[[#This Row],[semanas]]*12)</f>
        <v>252</v>
      </c>
      <c r="X43" s="48" t="n">
        <f aca="false">Tabela223[[#This Row],[Nº DE HORAS CERTIFICADO]]-34</f>
        <v>218</v>
      </c>
    </row>
    <row r="44" customFormat="false" ht="14.1" hidden="false" customHeight="true" outlineLevel="0" collapsed="false">
      <c r="A44" s="2"/>
      <c r="C44" s="23" t="n">
        <v>2016</v>
      </c>
      <c r="D44" s="23" t="n">
        <v>2</v>
      </c>
      <c r="E44" s="24" t="s">
        <v>96</v>
      </c>
      <c r="F44" s="24" t="s">
        <v>131</v>
      </c>
      <c r="G44" s="24" t="s">
        <v>459</v>
      </c>
      <c r="H44" s="24" t="s">
        <v>205</v>
      </c>
      <c r="I44" s="24" t="s">
        <v>131</v>
      </c>
      <c r="J44" s="24" t="s">
        <v>206</v>
      </c>
      <c r="K44" s="23" t="s">
        <v>26</v>
      </c>
      <c r="L44" s="23" t="s">
        <v>27</v>
      </c>
      <c r="M44" s="24" t="s">
        <v>398</v>
      </c>
      <c r="N44" s="32" t="s">
        <v>399</v>
      </c>
      <c r="O44" s="25" t="n">
        <v>42684</v>
      </c>
      <c r="P44" s="25" t="n">
        <v>42833</v>
      </c>
      <c r="Q44" s="24" t="s">
        <v>29</v>
      </c>
      <c r="R44" s="24"/>
      <c r="S44" s="49" t="s">
        <v>28</v>
      </c>
      <c r="T44" s="49"/>
      <c r="U44" s="33" t="n">
        <f aca="false">Tabela223[[#This Row],[DATA TÉRMINO]]-Tabela223[[#This Row],[DATA_ÍNICIO]]</f>
        <v>149</v>
      </c>
      <c r="V44" s="33" t="n">
        <f aca="false">INT(Tabela223[[#This Row],[DIAS]]/7)</f>
        <v>21</v>
      </c>
      <c r="W44" s="33" t="n">
        <f aca="false">INT(Tabela223[[#This Row],[semanas]]*12)</f>
        <v>252</v>
      </c>
      <c r="X44" s="48" t="n">
        <f aca="false">Tabela223[[#This Row],[Nº DE HORAS CERTIFICADO]]-34</f>
        <v>218</v>
      </c>
    </row>
    <row r="45" customFormat="false" ht="14.1" hidden="false" customHeight="true" outlineLevel="0" collapsed="false">
      <c r="A45" s="2"/>
      <c r="C45" s="23" t="n">
        <v>2016</v>
      </c>
      <c r="D45" s="23" t="n">
        <v>2</v>
      </c>
      <c r="E45" s="24" t="s">
        <v>96</v>
      </c>
      <c r="F45" s="24" t="s">
        <v>131</v>
      </c>
      <c r="G45" s="24" t="s">
        <v>460</v>
      </c>
      <c r="H45" s="24" t="s">
        <v>205</v>
      </c>
      <c r="I45" s="24" t="s">
        <v>131</v>
      </c>
      <c r="J45" s="24" t="s">
        <v>206</v>
      </c>
      <c r="K45" s="23" t="s">
        <v>26</v>
      </c>
      <c r="L45" s="23" t="s">
        <v>27</v>
      </c>
      <c r="M45" s="24" t="s">
        <v>398</v>
      </c>
      <c r="N45" s="32" t="s">
        <v>399</v>
      </c>
      <c r="O45" s="25" t="n">
        <v>42684</v>
      </c>
      <c r="P45" s="25" t="n">
        <v>42833</v>
      </c>
      <c r="Q45" s="24" t="s">
        <v>29</v>
      </c>
      <c r="R45" s="24"/>
      <c r="S45" s="49" t="s">
        <v>28</v>
      </c>
      <c r="T45" s="49"/>
      <c r="U45" s="33" t="n">
        <f aca="false">Tabela223[[#This Row],[DATA TÉRMINO]]-Tabela223[[#This Row],[DATA_ÍNICIO]]</f>
        <v>149</v>
      </c>
      <c r="V45" s="33" t="n">
        <f aca="false">INT(Tabela223[[#This Row],[DIAS]]/7)</f>
        <v>21</v>
      </c>
      <c r="W45" s="33" t="n">
        <f aca="false">INT(Tabela223[[#This Row],[semanas]]*12)</f>
        <v>252</v>
      </c>
      <c r="X45" s="48" t="n">
        <f aca="false">Tabela223[[#This Row],[Nº DE HORAS CERTIFICADO]]-34</f>
        <v>218</v>
      </c>
    </row>
    <row r="46" customFormat="false" ht="14.1" hidden="false" customHeight="true" outlineLevel="0" collapsed="false">
      <c r="A46" s="2"/>
      <c r="C46" s="23" t="n">
        <v>2016</v>
      </c>
      <c r="D46" s="23" t="n">
        <v>2</v>
      </c>
      <c r="E46" s="24" t="s">
        <v>96</v>
      </c>
      <c r="F46" s="24" t="s">
        <v>131</v>
      </c>
      <c r="G46" s="24" t="s">
        <v>461</v>
      </c>
      <c r="H46" s="24" t="s">
        <v>205</v>
      </c>
      <c r="I46" s="24" t="s">
        <v>131</v>
      </c>
      <c r="J46" s="24" t="s">
        <v>206</v>
      </c>
      <c r="K46" s="23" t="s">
        <v>26</v>
      </c>
      <c r="L46" s="23" t="s">
        <v>27</v>
      </c>
      <c r="M46" s="24" t="s">
        <v>398</v>
      </c>
      <c r="N46" s="32" t="s">
        <v>399</v>
      </c>
      <c r="O46" s="25" t="n">
        <v>42684</v>
      </c>
      <c r="P46" s="25" t="n">
        <v>42833</v>
      </c>
      <c r="Q46" s="24" t="s">
        <v>29</v>
      </c>
      <c r="R46" s="24"/>
      <c r="S46" s="49" t="s">
        <v>28</v>
      </c>
      <c r="T46" s="49"/>
      <c r="U46" s="33" t="n">
        <f aca="false">Tabela223[[#This Row],[DATA TÉRMINO]]-Tabela223[[#This Row],[DATA_ÍNICIO]]</f>
        <v>149</v>
      </c>
      <c r="V46" s="33" t="n">
        <f aca="false">INT(Tabela223[[#This Row],[DIAS]]/7)</f>
        <v>21</v>
      </c>
      <c r="W46" s="33" t="n">
        <f aca="false">INT(Tabela223[[#This Row],[semanas]]*12)</f>
        <v>252</v>
      </c>
      <c r="X46" s="48" t="n">
        <f aca="false">Tabela223[[#This Row],[Nº DE HORAS CERTIFICADO]]-34</f>
        <v>218</v>
      </c>
    </row>
    <row r="47" customFormat="false" ht="14.1" hidden="false" customHeight="true" outlineLevel="0" collapsed="false">
      <c r="A47" s="2"/>
      <c r="C47" s="23" t="n">
        <v>2016</v>
      </c>
      <c r="D47" s="23" t="n">
        <v>2</v>
      </c>
      <c r="E47" s="24" t="s">
        <v>96</v>
      </c>
      <c r="F47" s="24" t="s">
        <v>97</v>
      </c>
      <c r="G47" s="24" t="s">
        <v>462</v>
      </c>
      <c r="H47" s="24" t="s">
        <v>162</v>
      </c>
      <c r="I47" s="24" t="s">
        <v>97</v>
      </c>
      <c r="J47" s="24" t="s">
        <v>450</v>
      </c>
      <c r="K47" s="23" t="s">
        <v>26</v>
      </c>
      <c r="L47" s="23" t="s">
        <v>27</v>
      </c>
      <c r="M47" s="24" t="s">
        <v>398</v>
      </c>
      <c r="N47" s="32" t="s">
        <v>399</v>
      </c>
      <c r="O47" s="25" t="n">
        <v>42684</v>
      </c>
      <c r="P47" s="25" t="n">
        <v>42833</v>
      </c>
      <c r="Q47" s="24" t="s">
        <v>29</v>
      </c>
      <c r="R47" s="24"/>
      <c r="S47" s="49" t="s">
        <v>28</v>
      </c>
      <c r="T47" s="49"/>
      <c r="U47" s="33" t="n">
        <f aca="false">Tabela223[[#This Row],[DATA TÉRMINO]]-Tabela223[[#This Row],[DATA_ÍNICIO]]</f>
        <v>149</v>
      </c>
      <c r="V47" s="33" t="n">
        <f aca="false">INT(Tabela223[[#This Row],[DIAS]]/7)</f>
        <v>21</v>
      </c>
      <c r="W47" s="33" t="n">
        <f aca="false">INT(Tabela223[[#This Row],[semanas]]*12)</f>
        <v>252</v>
      </c>
      <c r="X47" s="48" t="n">
        <f aca="false">Tabela223[[#This Row],[Nº DE HORAS CERTIFICADO]]-34</f>
        <v>218</v>
      </c>
    </row>
    <row r="48" customFormat="false" ht="14.1" hidden="false" customHeight="true" outlineLevel="0" collapsed="false">
      <c r="A48" s="2"/>
      <c r="C48" s="23" t="n">
        <v>2016</v>
      </c>
      <c r="D48" s="23" t="n">
        <v>2</v>
      </c>
      <c r="E48" s="24" t="s">
        <v>119</v>
      </c>
      <c r="F48" s="24" t="s">
        <v>120</v>
      </c>
      <c r="G48" s="24" t="s">
        <v>463</v>
      </c>
      <c r="H48" s="24" t="s">
        <v>323</v>
      </c>
      <c r="I48" s="24" t="s">
        <v>43</v>
      </c>
      <c r="J48" s="24" t="s">
        <v>324</v>
      </c>
      <c r="K48" s="23" t="s">
        <v>26</v>
      </c>
      <c r="L48" s="23" t="s">
        <v>27</v>
      </c>
      <c r="M48" s="24" t="s">
        <v>398</v>
      </c>
      <c r="N48" s="32" t="s">
        <v>399</v>
      </c>
      <c r="O48" s="25" t="n">
        <v>42684</v>
      </c>
      <c r="P48" s="25" t="n">
        <v>42833</v>
      </c>
      <c r="Q48" s="24" t="s">
        <v>29</v>
      </c>
      <c r="R48" s="24"/>
      <c r="S48" s="49" t="s">
        <v>28</v>
      </c>
      <c r="T48" s="49"/>
      <c r="U48" s="33" t="n">
        <f aca="false">Tabela223[[#This Row],[DATA TÉRMINO]]-Tabela223[[#This Row],[DATA_ÍNICIO]]</f>
        <v>149</v>
      </c>
      <c r="V48" s="33" t="n">
        <f aca="false">INT(Tabela223[[#This Row],[DIAS]]/7)</f>
        <v>21</v>
      </c>
      <c r="W48" s="33" t="n">
        <f aca="false">INT(Tabela223[[#This Row],[semanas]]*12)</f>
        <v>252</v>
      </c>
      <c r="X48" s="48" t="n">
        <f aca="false">Tabela223[[#This Row],[Nº DE HORAS CERTIFICADO]]-34</f>
        <v>218</v>
      </c>
    </row>
    <row r="49" customFormat="false" ht="14.1" hidden="false" customHeight="true" outlineLevel="0" collapsed="false">
      <c r="A49" s="2"/>
      <c r="C49" s="23" t="n">
        <v>2016</v>
      </c>
      <c r="D49" s="23" t="n">
        <v>2</v>
      </c>
      <c r="E49" s="24" t="s">
        <v>96</v>
      </c>
      <c r="F49" s="24" t="s">
        <v>97</v>
      </c>
      <c r="G49" s="24" t="s">
        <v>464</v>
      </c>
      <c r="H49" s="24" t="s">
        <v>465</v>
      </c>
      <c r="I49" s="24" t="s">
        <v>131</v>
      </c>
      <c r="J49" s="24" t="s">
        <v>100</v>
      </c>
      <c r="K49" s="23" t="s">
        <v>26</v>
      </c>
      <c r="L49" s="23" t="s">
        <v>27</v>
      </c>
      <c r="M49" s="24" t="s">
        <v>398</v>
      </c>
      <c r="N49" s="32" t="s">
        <v>399</v>
      </c>
      <c r="O49" s="25"/>
      <c r="P49" s="25"/>
      <c r="Q49" s="24" t="s">
        <v>66</v>
      </c>
      <c r="R49" s="24"/>
      <c r="S49" s="49"/>
      <c r="T49" s="49" t="s">
        <v>466</v>
      </c>
      <c r="U49" s="33" t="n">
        <f aca="false">Tabela223[[#This Row],[DATA TÉRMINO]]-Tabela223[[#This Row],[DATA_ÍNICIO]]</f>
        <v>0</v>
      </c>
      <c r="V49" s="33" t="n">
        <f aca="false">INT(Tabela223[[#This Row],[DIAS]]/7)</f>
        <v>0</v>
      </c>
      <c r="W49" s="33" t="n">
        <f aca="false">INT(Tabela223[[#This Row],[semanas]]*12)</f>
        <v>0</v>
      </c>
      <c r="X49" s="48" t="n">
        <v>0</v>
      </c>
    </row>
    <row r="50" customFormat="false" ht="14.1" hidden="false" customHeight="true" outlineLevel="0" collapsed="false">
      <c r="A50" s="2"/>
      <c r="C50" s="23" t="n">
        <v>2016</v>
      </c>
      <c r="D50" s="23" t="n">
        <v>2</v>
      </c>
      <c r="E50" s="24" t="s">
        <v>119</v>
      </c>
      <c r="F50" s="24" t="s">
        <v>120</v>
      </c>
      <c r="G50" s="24" t="s">
        <v>389</v>
      </c>
      <c r="H50" s="24" t="s">
        <v>390</v>
      </c>
      <c r="I50" s="24" t="s">
        <v>120</v>
      </c>
      <c r="J50" s="24" t="s">
        <v>391</v>
      </c>
      <c r="K50" s="23" t="s">
        <v>26</v>
      </c>
      <c r="L50" s="23" t="s">
        <v>27</v>
      </c>
      <c r="M50" s="24" t="s">
        <v>398</v>
      </c>
      <c r="N50" s="32" t="s">
        <v>399</v>
      </c>
      <c r="O50" s="25" t="n">
        <v>42684</v>
      </c>
      <c r="P50" s="72" t="n">
        <v>42833</v>
      </c>
      <c r="Q50" s="24" t="s">
        <v>66</v>
      </c>
      <c r="R50" s="25" t="n">
        <v>42714</v>
      </c>
      <c r="S50" s="49"/>
      <c r="T50" s="49"/>
      <c r="U50" s="33" t="n">
        <f aca="false">Tabela223[[#This Row],[DATA TÉRMINO]]-Tabela223[[#This Row],[DATA_ÍNICIO]]</f>
        <v>149</v>
      </c>
      <c r="V50" s="33" t="n">
        <f aca="false">INT(Tabela223[[#This Row],[DIAS]]/7)</f>
        <v>21</v>
      </c>
      <c r="W50" s="33" t="n">
        <f aca="false">INT(Tabela223[[#This Row],[semanas]]*12)</f>
        <v>252</v>
      </c>
      <c r="X50" s="48" t="n">
        <f aca="false">Tabela223[[#This Row],[Nº DE HORAS CERTIFICADO]]-34</f>
        <v>218</v>
      </c>
    </row>
    <row r="51" customFormat="false" ht="14.1" hidden="false" customHeight="true" outlineLevel="0" collapsed="false">
      <c r="A51" s="2"/>
      <c r="C51" s="23" t="n">
        <v>2016</v>
      </c>
      <c r="D51" s="23" t="n">
        <v>2</v>
      </c>
      <c r="E51" s="24" t="s">
        <v>96</v>
      </c>
      <c r="F51" s="24" t="s">
        <v>131</v>
      </c>
      <c r="G51" s="24" t="s">
        <v>467</v>
      </c>
      <c r="H51" s="24" t="s">
        <v>468</v>
      </c>
      <c r="I51" s="24" t="s">
        <v>131</v>
      </c>
      <c r="J51" s="24" t="s">
        <v>469</v>
      </c>
      <c r="K51" s="23" t="s">
        <v>26</v>
      </c>
      <c r="L51" s="23" t="s">
        <v>27</v>
      </c>
      <c r="M51" s="24" t="s">
        <v>398</v>
      </c>
      <c r="N51" s="32" t="s">
        <v>399</v>
      </c>
      <c r="O51" s="25" t="n">
        <v>42684</v>
      </c>
      <c r="P51" s="25" t="n">
        <v>42833</v>
      </c>
      <c r="Q51" s="24" t="s">
        <v>29</v>
      </c>
      <c r="R51" s="24"/>
      <c r="S51" s="49" t="s">
        <v>28</v>
      </c>
      <c r="T51" s="49"/>
      <c r="U51" s="33" t="n">
        <f aca="false">Tabela223[[#This Row],[DATA TÉRMINO]]-Tabela223[[#This Row],[DATA_ÍNICIO]]</f>
        <v>149</v>
      </c>
      <c r="V51" s="33" t="n">
        <f aca="false">INT(Tabela223[[#This Row],[DIAS]]/7)</f>
        <v>21</v>
      </c>
      <c r="W51" s="33" t="n">
        <f aca="false">INT(Tabela223[[#This Row],[semanas]]*12)</f>
        <v>252</v>
      </c>
      <c r="X51" s="48" t="n">
        <f aca="false">Tabela223[[#This Row],[Nº DE HORAS CERTIFICADO]]-34</f>
        <v>218</v>
      </c>
    </row>
    <row r="52" customFormat="false" ht="14.1" hidden="false" customHeight="true" outlineLevel="0" collapsed="false">
      <c r="A52" s="2"/>
      <c r="C52" s="23" t="n">
        <v>2016</v>
      </c>
      <c r="D52" s="23" t="n">
        <v>2</v>
      </c>
      <c r="E52" s="24" t="s">
        <v>96</v>
      </c>
      <c r="F52" s="24" t="s">
        <v>131</v>
      </c>
      <c r="G52" s="24" t="s">
        <v>467</v>
      </c>
      <c r="H52" s="24" t="s">
        <v>470</v>
      </c>
      <c r="I52" s="24" t="s">
        <v>131</v>
      </c>
      <c r="J52" s="24" t="s">
        <v>471</v>
      </c>
      <c r="K52" s="23" t="s">
        <v>26</v>
      </c>
      <c r="L52" s="23" t="s">
        <v>27</v>
      </c>
      <c r="M52" s="24" t="s">
        <v>398</v>
      </c>
      <c r="N52" s="32" t="s">
        <v>399</v>
      </c>
      <c r="O52" s="25" t="n">
        <v>42684</v>
      </c>
      <c r="P52" s="25" t="n">
        <v>42833</v>
      </c>
      <c r="Q52" s="24" t="s">
        <v>29</v>
      </c>
      <c r="R52" s="24"/>
      <c r="S52" s="49" t="s">
        <v>28</v>
      </c>
      <c r="T52" s="49"/>
      <c r="U52" s="33" t="n">
        <f aca="false">Tabela223[[#This Row],[DATA TÉRMINO]]-Tabela223[[#This Row],[DATA_ÍNICIO]]</f>
        <v>149</v>
      </c>
      <c r="V52" s="33" t="n">
        <f aca="false">INT(Tabela223[[#This Row],[DIAS]]/7)</f>
        <v>21</v>
      </c>
      <c r="W52" s="33" t="n">
        <f aca="false">INT(Tabela223[[#This Row],[semanas]]*12)</f>
        <v>252</v>
      </c>
      <c r="X52" s="48" t="n">
        <f aca="false">Tabela223[[#This Row],[Nº DE HORAS CERTIFICADO]]-34</f>
        <v>218</v>
      </c>
    </row>
    <row r="53" customFormat="false" ht="14.1" hidden="false" customHeight="true" outlineLevel="0" collapsed="false">
      <c r="A53" s="2"/>
      <c r="C53" s="23" t="n">
        <v>2016</v>
      </c>
      <c r="D53" s="23" t="n">
        <v>2</v>
      </c>
      <c r="E53" s="24" t="s">
        <v>47</v>
      </c>
      <c r="F53" s="24" t="s">
        <v>48</v>
      </c>
      <c r="G53" s="24" t="s">
        <v>472</v>
      </c>
      <c r="H53" s="24" t="s">
        <v>473</v>
      </c>
      <c r="I53" s="24" t="s">
        <v>48</v>
      </c>
      <c r="J53" s="24" t="s">
        <v>426</v>
      </c>
      <c r="K53" s="23" t="s">
        <v>26</v>
      </c>
      <c r="L53" s="23" t="s">
        <v>27</v>
      </c>
      <c r="M53" s="24" t="s">
        <v>398</v>
      </c>
      <c r="N53" s="32" t="s">
        <v>399</v>
      </c>
      <c r="O53" s="25" t="n">
        <v>42684</v>
      </c>
      <c r="P53" s="25" t="n">
        <v>42833</v>
      </c>
      <c r="Q53" s="24" t="s">
        <v>29</v>
      </c>
      <c r="R53" s="24"/>
      <c r="S53" s="49" t="s">
        <v>197</v>
      </c>
      <c r="T53" s="49"/>
      <c r="U53" s="33" t="n">
        <f aca="false">Tabela223[[#This Row],[DATA TÉRMINO]]-Tabela223[[#This Row],[DATA_ÍNICIO]]</f>
        <v>149</v>
      </c>
      <c r="V53" s="33" t="n">
        <f aca="false">INT(Tabela223[[#This Row],[DIAS]]/7)</f>
        <v>21</v>
      </c>
      <c r="W53" s="33" t="n">
        <f aca="false">INT(Tabela223[[#This Row],[semanas]]*12)</f>
        <v>252</v>
      </c>
      <c r="X53" s="48" t="n">
        <f aca="false">Tabela223[[#This Row],[Nº DE HORAS CERTIFICADO]]-34</f>
        <v>218</v>
      </c>
    </row>
    <row r="54" customFormat="false" ht="15" hidden="false" customHeight="true" outlineLevel="0" collapsed="false">
      <c r="A54" s="2"/>
      <c r="C54" s="23" t="n">
        <v>2016</v>
      </c>
      <c r="D54" s="23" t="n">
        <v>2</v>
      </c>
      <c r="E54" s="24" t="s">
        <v>119</v>
      </c>
      <c r="F54" s="24" t="s">
        <v>120</v>
      </c>
      <c r="G54" s="24" t="s">
        <v>474</v>
      </c>
      <c r="H54" s="24" t="s">
        <v>323</v>
      </c>
      <c r="I54" s="24" t="s">
        <v>43</v>
      </c>
      <c r="J54" s="24" t="s">
        <v>324</v>
      </c>
      <c r="K54" s="23" t="s">
        <v>26</v>
      </c>
      <c r="L54" s="23" t="s">
        <v>27</v>
      </c>
      <c r="M54" s="24" t="s">
        <v>398</v>
      </c>
      <c r="N54" s="32" t="s">
        <v>399</v>
      </c>
      <c r="O54" s="25" t="n">
        <v>42684</v>
      </c>
      <c r="P54" s="25" t="n">
        <v>42833</v>
      </c>
      <c r="Q54" s="24" t="s">
        <v>29</v>
      </c>
      <c r="R54" s="24"/>
      <c r="S54" s="49" t="s">
        <v>28</v>
      </c>
      <c r="T54" s="49"/>
      <c r="U54" s="33" t="n">
        <f aca="false">Tabela223[[#This Row],[DATA TÉRMINO]]-Tabela223[[#This Row],[DATA_ÍNICIO]]</f>
        <v>149</v>
      </c>
      <c r="V54" s="33" t="n">
        <f aca="false">INT(Tabela223[[#This Row],[DIAS]]/7)</f>
        <v>21</v>
      </c>
      <c r="W54" s="33" t="n">
        <f aca="false">INT(Tabela223[[#This Row],[semanas]]*12)</f>
        <v>252</v>
      </c>
      <c r="X54" s="48" t="n">
        <f aca="false">Tabela223[[#This Row],[Nº DE HORAS CERTIFICADO]]-34</f>
        <v>218</v>
      </c>
    </row>
    <row r="55" customFormat="false" ht="15" hidden="false" customHeight="true" outlineLevel="0" collapsed="false">
      <c r="A55" s="2"/>
      <c r="C55" s="23" t="n">
        <v>2016</v>
      </c>
      <c r="D55" s="23" t="n">
        <v>2</v>
      </c>
      <c r="E55" s="24" t="s">
        <v>96</v>
      </c>
      <c r="F55" s="24" t="s">
        <v>97</v>
      </c>
      <c r="G55" s="24" t="s">
        <v>475</v>
      </c>
      <c r="H55" s="24" t="s">
        <v>162</v>
      </c>
      <c r="I55" s="24" t="s">
        <v>97</v>
      </c>
      <c r="J55" s="24" t="s">
        <v>163</v>
      </c>
      <c r="K55" s="23" t="s">
        <v>26</v>
      </c>
      <c r="L55" s="23" t="s">
        <v>27</v>
      </c>
      <c r="M55" s="24" t="s">
        <v>398</v>
      </c>
      <c r="N55" s="32" t="s">
        <v>399</v>
      </c>
      <c r="O55" s="25" t="n">
        <v>42684</v>
      </c>
      <c r="P55" s="25" t="n">
        <v>42833</v>
      </c>
      <c r="Q55" s="24" t="s">
        <v>29</v>
      </c>
      <c r="R55" s="24"/>
      <c r="S55" s="49" t="s">
        <v>28</v>
      </c>
      <c r="T55" s="49"/>
      <c r="U55" s="33" t="n">
        <f aca="false">Tabela223[[#This Row],[DATA TÉRMINO]]-Tabela223[[#This Row],[DATA_ÍNICIO]]</f>
        <v>149</v>
      </c>
      <c r="V55" s="33" t="n">
        <f aca="false">INT(Tabela223[[#This Row],[DIAS]]/7)</f>
        <v>21</v>
      </c>
      <c r="W55" s="33" t="n">
        <f aca="false">INT(Tabela223[[#This Row],[semanas]]*12)</f>
        <v>252</v>
      </c>
      <c r="X55" s="48" t="n">
        <f aca="false">Tabela223[[#This Row],[Nº DE HORAS CERTIFICADO]]-34</f>
        <v>218</v>
      </c>
    </row>
    <row r="56" customFormat="false" ht="15" hidden="false" customHeight="true" outlineLevel="0" collapsed="false">
      <c r="A56" s="2"/>
      <c r="C56" s="23" t="n">
        <v>2016</v>
      </c>
      <c r="D56" s="23" t="n">
        <v>2</v>
      </c>
      <c r="E56" s="24" t="s">
        <v>96</v>
      </c>
      <c r="F56" s="24" t="s">
        <v>97</v>
      </c>
      <c r="G56" s="24" t="s">
        <v>476</v>
      </c>
      <c r="H56" s="24" t="s">
        <v>162</v>
      </c>
      <c r="I56" s="24" t="s">
        <v>97</v>
      </c>
      <c r="J56" s="24" t="s">
        <v>163</v>
      </c>
      <c r="K56" s="23" t="s">
        <v>26</v>
      </c>
      <c r="L56" s="23" t="s">
        <v>27</v>
      </c>
      <c r="M56" s="24" t="s">
        <v>398</v>
      </c>
      <c r="N56" s="32" t="s">
        <v>399</v>
      </c>
      <c r="O56" s="25" t="n">
        <v>42684</v>
      </c>
      <c r="P56" s="25" t="n">
        <v>42833</v>
      </c>
      <c r="Q56" s="24" t="s">
        <v>29</v>
      </c>
      <c r="R56" s="24"/>
      <c r="S56" s="49" t="s">
        <v>28</v>
      </c>
      <c r="T56" s="49"/>
      <c r="U56" s="33" t="n">
        <f aca="false">Tabela223[[#This Row],[DATA TÉRMINO]]-Tabela223[[#This Row],[DATA_ÍNICIO]]</f>
        <v>149</v>
      </c>
      <c r="V56" s="33" t="n">
        <f aca="false">INT(Tabela223[[#This Row],[DIAS]]/7)</f>
        <v>21</v>
      </c>
      <c r="W56" s="33" t="n">
        <f aca="false">INT(Tabela223[[#This Row],[semanas]]*12)</f>
        <v>252</v>
      </c>
      <c r="X56" s="48" t="n">
        <f aca="false">Tabela223[[#This Row],[Nº DE HORAS CERTIFICADO]]-34</f>
        <v>218</v>
      </c>
    </row>
    <row r="57" customFormat="false" ht="15" hidden="false" customHeight="true" outlineLevel="0" collapsed="false">
      <c r="A57" s="2"/>
      <c r="C57" s="23" t="n">
        <v>2016</v>
      </c>
      <c r="D57" s="23" t="n">
        <v>2</v>
      </c>
      <c r="E57" s="24" t="s">
        <v>96</v>
      </c>
      <c r="F57" s="24" t="s">
        <v>131</v>
      </c>
      <c r="G57" s="24" t="s">
        <v>477</v>
      </c>
      <c r="H57" s="24" t="s">
        <v>133</v>
      </c>
      <c r="I57" s="24" t="s">
        <v>131</v>
      </c>
      <c r="J57" s="24" t="s">
        <v>134</v>
      </c>
      <c r="K57" s="23" t="s">
        <v>26</v>
      </c>
      <c r="L57" s="23" t="s">
        <v>27</v>
      </c>
      <c r="M57" s="24" t="s">
        <v>398</v>
      </c>
      <c r="N57" s="32" t="s">
        <v>399</v>
      </c>
      <c r="O57" s="25" t="n">
        <v>42684</v>
      </c>
      <c r="P57" s="25" t="n">
        <v>42833</v>
      </c>
      <c r="Q57" s="24" t="s">
        <v>29</v>
      </c>
      <c r="R57" s="24"/>
      <c r="S57" s="49" t="s">
        <v>28</v>
      </c>
      <c r="T57" s="49"/>
      <c r="U57" s="33" t="n">
        <f aca="false">Tabela223[[#This Row],[DATA TÉRMINO]]-Tabela223[[#This Row],[DATA_ÍNICIO]]</f>
        <v>149</v>
      </c>
      <c r="V57" s="33" t="n">
        <f aca="false">INT(Tabela223[[#This Row],[DIAS]]/7)</f>
        <v>21</v>
      </c>
      <c r="W57" s="33" t="n">
        <f aca="false">INT(Tabela223[[#This Row],[semanas]]*12)</f>
        <v>252</v>
      </c>
      <c r="X57" s="48" t="n">
        <f aca="false">Tabela223[[#This Row],[Nº DE HORAS CERTIFICADO]]-34</f>
        <v>218</v>
      </c>
    </row>
    <row r="58" customFormat="false" ht="15" hidden="false" customHeight="true" outlineLevel="0" collapsed="false">
      <c r="A58" s="2"/>
      <c r="C58" s="23" t="n">
        <v>2016</v>
      </c>
      <c r="D58" s="23" t="n">
        <v>2</v>
      </c>
      <c r="E58" s="24" t="s">
        <v>119</v>
      </c>
      <c r="F58" s="24" t="s">
        <v>120</v>
      </c>
      <c r="G58" s="24" t="s">
        <v>478</v>
      </c>
      <c r="H58" s="24" t="s">
        <v>479</v>
      </c>
      <c r="I58" s="24" t="s">
        <v>112</v>
      </c>
      <c r="J58" s="24" t="s">
        <v>480</v>
      </c>
      <c r="K58" s="23" t="s">
        <v>26</v>
      </c>
      <c r="L58" s="23" t="s">
        <v>27</v>
      </c>
      <c r="M58" s="24" t="s">
        <v>398</v>
      </c>
      <c r="N58" s="32" t="s">
        <v>399</v>
      </c>
      <c r="O58" s="25" t="n">
        <v>42684</v>
      </c>
      <c r="P58" s="25" t="n">
        <v>42833</v>
      </c>
      <c r="Q58" s="24" t="s">
        <v>29</v>
      </c>
      <c r="R58" s="24"/>
      <c r="S58" s="49"/>
      <c r="T58" s="49"/>
      <c r="U58" s="33" t="n">
        <f aca="false">Tabela223[[#This Row],[DATA TÉRMINO]]-Tabela223[[#This Row],[DATA_ÍNICIO]]</f>
        <v>149</v>
      </c>
      <c r="V58" s="33" t="n">
        <f aca="false">INT(Tabela223[[#This Row],[DIAS]]/7)</f>
        <v>21</v>
      </c>
      <c r="W58" s="33" t="n">
        <f aca="false">INT(Tabela223[[#This Row],[semanas]]*12)</f>
        <v>252</v>
      </c>
      <c r="X58" s="48" t="n">
        <f aca="false">Tabela223[[#This Row],[Nº DE HORAS CERTIFICADO]]-34</f>
        <v>218</v>
      </c>
    </row>
    <row r="59" customFormat="false" ht="15" hidden="false" customHeight="true" outlineLevel="0" collapsed="false">
      <c r="A59" s="2"/>
      <c r="C59" s="23" t="n">
        <v>2016</v>
      </c>
      <c r="D59" s="23" t="n">
        <v>2</v>
      </c>
      <c r="E59" s="24" t="s">
        <v>21</v>
      </c>
      <c r="F59" s="24" t="s">
        <v>80</v>
      </c>
      <c r="G59" s="24" t="s">
        <v>481</v>
      </c>
      <c r="H59" s="24" t="s">
        <v>482</v>
      </c>
      <c r="I59" s="24" t="s">
        <v>80</v>
      </c>
      <c r="J59" s="24" t="s">
        <v>483</v>
      </c>
      <c r="K59" s="23" t="s">
        <v>26</v>
      </c>
      <c r="L59" s="23" t="s">
        <v>27</v>
      </c>
      <c r="M59" s="24" t="s">
        <v>398</v>
      </c>
      <c r="N59" s="32" t="s">
        <v>399</v>
      </c>
      <c r="O59" s="25" t="n">
        <v>42684</v>
      </c>
      <c r="P59" s="25" t="n">
        <v>42833</v>
      </c>
      <c r="Q59" s="24" t="s">
        <v>29</v>
      </c>
      <c r="R59" s="24"/>
      <c r="S59" s="49"/>
      <c r="T59" s="49"/>
      <c r="U59" s="33" t="n">
        <f aca="false">Tabela223[[#This Row],[DATA TÉRMINO]]-Tabela223[[#This Row],[DATA_ÍNICIO]]</f>
        <v>149</v>
      </c>
      <c r="V59" s="33" t="n">
        <f aca="false">INT(Tabela223[[#This Row],[DIAS]]/7)</f>
        <v>21</v>
      </c>
      <c r="W59" s="33" t="n">
        <f aca="false">INT(Tabela223[[#This Row],[semanas]]*12)</f>
        <v>252</v>
      </c>
      <c r="X59" s="48" t="n">
        <f aca="false">Tabela223[[#This Row],[Nº DE HORAS CERTIFICADO]]-34</f>
        <v>218</v>
      </c>
    </row>
    <row r="60" customFormat="false" ht="15" hidden="false" customHeight="true" outlineLevel="0" collapsed="false">
      <c r="A60" s="2"/>
      <c r="C60" s="23" t="n">
        <v>2016</v>
      </c>
      <c r="D60" s="23" t="n">
        <v>2</v>
      </c>
      <c r="E60" s="24" t="s">
        <v>21</v>
      </c>
      <c r="F60" s="24" t="s">
        <v>80</v>
      </c>
      <c r="G60" s="24" t="s">
        <v>484</v>
      </c>
      <c r="H60" s="24" t="s">
        <v>485</v>
      </c>
      <c r="I60" s="24" t="s">
        <v>80</v>
      </c>
      <c r="J60" s="24" t="s">
        <v>483</v>
      </c>
      <c r="K60" s="23" t="s">
        <v>26</v>
      </c>
      <c r="L60" s="23" t="s">
        <v>27</v>
      </c>
      <c r="M60" s="24" t="s">
        <v>398</v>
      </c>
      <c r="N60" s="32" t="s">
        <v>399</v>
      </c>
      <c r="O60" s="25" t="n">
        <v>42684</v>
      </c>
      <c r="P60" s="25" t="n">
        <v>42833</v>
      </c>
      <c r="Q60" s="24" t="s">
        <v>29</v>
      </c>
      <c r="R60" s="24"/>
      <c r="S60" s="49"/>
      <c r="T60" s="49"/>
      <c r="U60" s="33" t="n">
        <f aca="false">Tabela223[[#This Row],[DATA TÉRMINO]]-Tabela223[[#This Row],[DATA_ÍNICIO]]</f>
        <v>149</v>
      </c>
      <c r="V60" s="33" t="n">
        <f aca="false">INT(Tabela223[[#This Row],[DIAS]]/7)</f>
        <v>21</v>
      </c>
      <c r="W60" s="33" t="n">
        <f aca="false">INT(Tabela223[[#This Row],[semanas]]*12)</f>
        <v>252</v>
      </c>
      <c r="X60" s="48" t="n">
        <f aca="false">Tabela223[[#This Row],[Nº DE HORAS CERTIFICADO]]-34</f>
        <v>218</v>
      </c>
    </row>
    <row r="61" customFormat="false" ht="13.8" hidden="false" customHeight="false" outlineLevel="0" collapsed="false">
      <c r="A61" s="2"/>
      <c r="C61" s="23" t="n">
        <v>2016</v>
      </c>
      <c r="D61" s="23" t="n">
        <v>2</v>
      </c>
      <c r="E61" s="24" t="s">
        <v>47</v>
      </c>
      <c r="F61" s="24" t="s">
        <v>70</v>
      </c>
      <c r="G61" s="24" t="s">
        <v>486</v>
      </c>
      <c r="H61" s="24" t="s">
        <v>433</v>
      </c>
      <c r="I61" s="24" t="s">
        <v>70</v>
      </c>
      <c r="J61" s="24" t="s">
        <v>196</v>
      </c>
      <c r="K61" s="23" t="s">
        <v>26</v>
      </c>
      <c r="L61" s="23" t="s">
        <v>27</v>
      </c>
      <c r="M61" s="24" t="s">
        <v>398</v>
      </c>
      <c r="N61" s="32" t="s">
        <v>399</v>
      </c>
      <c r="O61" s="25" t="n">
        <v>42684</v>
      </c>
      <c r="P61" s="25" t="n">
        <v>42833</v>
      </c>
      <c r="Q61" s="24" t="s">
        <v>29</v>
      </c>
      <c r="R61" s="24"/>
      <c r="S61" s="49" t="s">
        <v>197</v>
      </c>
      <c r="T61" s="49"/>
      <c r="U61" s="33" t="n">
        <f aca="false">Tabela223[[#This Row],[DATA TÉRMINO]]-Tabela223[[#This Row],[DATA_ÍNICIO]]</f>
        <v>149</v>
      </c>
      <c r="V61" s="33" t="n">
        <f aca="false">INT(Tabela223[[#This Row],[DIAS]]/7)</f>
        <v>21</v>
      </c>
      <c r="W61" s="33" t="n">
        <f aca="false">INT(Tabela223[[#This Row],[semanas]]*12)</f>
        <v>252</v>
      </c>
      <c r="X61" s="48" t="n">
        <f aca="false">Tabela223[[#This Row],[Nº DE HORAS CERTIFICADO]]-34</f>
        <v>218</v>
      </c>
    </row>
    <row r="62" customFormat="false" ht="13.8" hidden="false" customHeight="false" outlineLevel="0" collapsed="false">
      <c r="A62" s="2"/>
      <c r="C62" s="23" t="n">
        <v>2016</v>
      </c>
      <c r="D62" s="23" t="n">
        <v>2</v>
      </c>
      <c r="E62" s="24" t="s">
        <v>42</v>
      </c>
      <c r="F62" s="24" t="s">
        <v>43</v>
      </c>
      <c r="G62" s="24" t="s">
        <v>487</v>
      </c>
      <c r="H62" s="24" t="s">
        <v>45</v>
      </c>
      <c r="I62" s="24" t="s">
        <v>43</v>
      </c>
      <c r="J62" s="24" t="s">
        <v>46</v>
      </c>
      <c r="K62" s="23" t="s">
        <v>26</v>
      </c>
      <c r="L62" s="23" t="s">
        <v>27</v>
      </c>
      <c r="M62" s="24" t="s">
        <v>398</v>
      </c>
      <c r="N62" s="32" t="s">
        <v>399</v>
      </c>
      <c r="O62" s="25" t="n">
        <v>42684</v>
      </c>
      <c r="P62" s="72" t="n">
        <v>42833</v>
      </c>
      <c r="Q62" s="24" t="s">
        <v>66</v>
      </c>
      <c r="R62" s="25" t="n">
        <v>42684</v>
      </c>
      <c r="S62" s="49"/>
      <c r="T62" s="24" t="s">
        <v>488</v>
      </c>
      <c r="U62" s="33" t="n">
        <f aca="false">Tabela223[[#This Row],[DATA TÉRMINO]]-Tabela223[[#This Row],[DATA_ÍNICIO]]</f>
        <v>149</v>
      </c>
      <c r="V62" s="33" t="n">
        <f aca="false">INT(Tabela223[[#This Row],[DIAS]]/7)</f>
        <v>21</v>
      </c>
      <c r="W62" s="33" t="n">
        <f aca="false">INT(Tabela223[[#This Row],[semanas]]*12)</f>
        <v>252</v>
      </c>
      <c r="X62" s="48" t="n">
        <v>0</v>
      </c>
    </row>
    <row r="63" customFormat="false" ht="13.8" hidden="false" customHeight="false" outlineLevel="0" collapsed="false">
      <c r="A63" s="2"/>
      <c r="C63" s="23" t="n">
        <v>2016</v>
      </c>
      <c r="D63" s="23" t="n">
        <v>2</v>
      </c>
      <c r="E63" s="24" t="s">
        <v>21</v>
      </c>
      <c r="F63" s="24" t="s">
        <v>80</v>
      </c>
      <c r="G63" s="24" t="s">
        <v>489</v>
      </c>
      <c r="H63" s="24" t="s">
        <v>490</v>
      </c>
      <c r="I63" s="24" t="s">
        <v>22</v>
      </c>
      <c r="J63" s="24" t="s">
        <v>41</v>
      </c>
      <c r="K63" s="23" t="s">
        <v>26</v>
      </c>
      <c r="L63" s="23" t="s">
        <v>27</v>
      </c>
      <c r="M63" s="24" t="s">
        <v>398</v>
      </c>
      <c r="N63" s="32" t="s">
        <v>399</v>
      </c>
      <c r="O63" s="25" t="n">
        <v>42684</v>
      </c>
      <c r="P63" s="25" t="n">
        <v>42833</v>
      </c>
      <c r="Q63" s="24" t="s">
        <v>29</v>
      </c>
      <c r="R63" s="24"/>
      <c r="S63" s="49"/>
      <c r="T63" s="49"/>
      <c r="U63" s="33" t="n">
        <f aca="false">Tabela223[[#This Row],[DATA TÉRMINO]]-Tabela223[[#This Row],[DATA_ÍNICIO]]</f>
        <v>149</v>
      </c>
      <c r="V63" s="33" t="n">
        <f aca="false">INT(Tabela223[[#This Row],[DIAS]]/7)</f>
        <v>21</v>
      </c>
      <c r="W63" s="33" t="n">
        <f aca="false">INT(Tabela223[[#This Row],[semanas]]*12)</f>
        <v>252</v>
      </c>
      <c r="X63" s="48" t="n">
        <f aca="false">Tabela223[[#This Row],[Nº DE HORAS CERTIFICADO]]-34</f>
        <v>218</v>
      </c>
    </row>
    <row r="64" customFormat="false" ht="13.8" hidden="false" customHeight="false" outlineLevel="0" collapsed="false">
      <c r="A64" s="2"/>
      <c r="C64" s="23" t="n">
        <v>2016</v>
      </c>
      <c r="D64" s="23" t="n">
        <v>2</v>
      </c>
      <c r="E64" s="24" t="s">
        <v>181</v>
      </c>
      <c r="F64" s="24" t="s">
        <v>182</v>
      </c>
      <c r="G64" s="24" t="s">
        <v>376</v>
      </c>
      <c r="H64" s="24" t="s">
        <v>491</v>
      </c>
      <c r="I64" s="24" t="s">
        <v>182</v>
      </c>
      <c r="J64" s="24" t="s">
        <v>492</v>
      </c>
      <c r="K64" s="23" t="s">
        <v>26</v>
      </c>
      <c r="L64" s="23" t="s">
        <v>27</v>
      </c>
      <c r="M64" s="24" t="s">
        <v>398</v>
      </c>
      <c r="N64" s="32" t="s">
        <v>399</v>
      </c>
      <c r="O64" s="25" t="n">
        <v>42684</v>
      </c>
      <c r="P64" s="25" t="n">
        <v>42833</v>
      </c>
      <c r="Q64" s="24" t="s">
        <v>29</v>
      </c>
      <c r="R64" s="24"/>
      <c r="S64" s="49" t="s">
        <v>197</v>
      </c>
      <c r="T64" s="49"/>
      <c r="U64" s="33" t="n">
        <f aca="false">Tabela223[[#This Row],[DATA TÉRMINO]]-Tabela223[[#This Row],[DATA_ÍNICIO]]</f>
        <v>149</v>
      </c>
      <c r="V64" s="33" t="n">
        <f aca="false">INT(Tabela223[[#This Row],[DIAS]]/7)</f>
        <v>21</v>
      </c>
      <c r="W64" s="33" t="n">
        <f aca="false">INT(Tabela223[[#This Row],[semanas]]*12)</f>
        <v>252</v>
      </c>
      <c r="X64" s="48" t="n">
        <f aca="false">Tabela223[[#This Row],[Nº DE HORAS CERTIFICADO]]-34</f>
        <v>218</v>
      </c>
    </row>
    <row r="65" customFormat="false" ht="13.8" hidden="false" customHeight="false" outlineLevel="0" collapsed="false">
      <c r="A65" s="2"/>
      <c r="C65" s="23" t="n">
        <v>2016</v>
      </c>
      <c r="D65" s="23" t="n">
        <v>2</v>
      </c>
      <c r="E65" s="24" t="s">
        <v>181</v>
      </c>
      <c r="F65" s="24" t="s">
        <v>182</v>
      </c>
      <c r="G65" s="24" t="s">
        <v>493</v>
      </c>
      <c r="H65" s="24" t="s">
        <v>491</v>
      </c>
      <c r="I65" s="24" t="s">
        <v>182</v>
      </c>
      <c r="J65" s="24" t="s">
        <v>492</v>
      </c>
      <c r="K65" s="23" t="s">
        <v>26</v>
      </c>
      <c r="L65" s="23" t="s">
        <v>27</v>
      </c>
      <c r="M65" s="24" t="s">
        <v>398</v>
      </c>
      <c r="N65" s="32" t="s">
        <v>399</v>
      </c>
      <c r="O65" s="25" t="n">
        <v>42684</v>
      </c>
      <c r="P65" s="25" t="n">
        <v>42833</v>
      </c>
      <c r="Q65" s="24" t="s">
        <v>29</v>
      </c>
      <c r="R65" s="24"/>
      <c r="S65" s="49" t="s">
        <v>197</v>
      </c>
      <c r="T65" s="49"/>
      <c r="U65" s="33" t="n">
        <f aca="false">Tabela223[[#This Row],[DATA TÉRMINO]]-Tabela223[[#This Row],[DATA_ÍNICIO]]</f>
        <v>149</v>
      </c>
      <c r="V65" s="33" t="n">
        <f aca="false">INT(Tabela223[[#This Row],[DIAS]]/7)</f>
        <v>21</v>
      </c>
      <c r="W65" s="33" t="n">
        <f aca="false">INT(Tabela223[[#This Row],[semanas]]*12)</f>
        <v>252</v>
      </c>
      <c r="X65" s="48" t="n">
        <f aca="false">Tabela223[[#This Row],[Nº DE HORAS CERTIFICADO]]-34</f>
        <v>218</v>
      </c>
    </row>
    <row r="66" customFormat="false" ht="13.8" hidden="false" customHeight="false" outlineLevel="0" collapsed="false">
      <c r="A66" s="2"/>
      <c r="C66" s="23" t="n">
        <v>2016</v>
      </c>
      <c r="D66" s="23" t="n">
        <v>2</v>
      </c>
      <c r="E66" s="24" t="s">
        <v>181</v>
      </c>
      <c r="F66" s="24" t="s">
        <v>182</v>
      </c>
      <c r="G66" s="24" t="s">
        <v>494</v>
      </c>
      <c r="H66" s="24" t="s">
        <v>495</v>
      </c>
      <c r="I66" s="24" t="s">
        <v>182</v>
      </c>
      <c r="J66" s="24" t="s">
        <v>492</v>
      </c>
      <c r="K66" s="23" t="s">
        <v>26</v>
      </c>
      <c r="L66" s="23" t="s">
        <v>27</v>
      </c>
      <c r="M66" s="24" t="s">
        <v>398</v>
      </c>
      <c r="N66" s="32" t="s">
        <v>399</v>
      </c>
      <c r="O66" s="25" t="n">
        <v>42684</v>
      </c>
      <c r="P66" s="25" t="n">
        <v>42833</v>
      </c>
      <c r="Q66" s="24" t="s">
        <v>29</v>
      </c>
      <c r="R66" s="24"/>
      <c r="S66" s="49" t="s">
        <v>197</v>
      </c>
      <c r="T66" s="49"/>
      <c r="U66" s="33" t="n">
        <f aca="false">Tabela223[[#This Row],[DATA TÉRMINO]]-Tabela223[[#This Row],[DATA_ÍNICIO]]</f>
        <v>149</v>
      </c>
      <c r="V66" s="33" t="n">
        <f aca="false">INT(Tabela223[[#This Row],[DIAS]]/7)</f>
        <v>21</v>
      </c>
      <c r="W66" s="33" t="n">
        <f aca="false">INT(Tabela223[[#This Row],[semanas]]*12)</f>
        <v>252</v>
      </c>
      <c r="X66" s="48" t="n">
        <f aca="false">Tabela223[[#This Row],[Nº DE HORAS CERTIFICADO]]-34</f>
        <v>218</v>
      </c>
    </row>
    <row r="67" customFormat="false" ht="13.8" hidden="false" customHeight="false" outlineLevel="0" collapsed="false">
      <c r="A67" s="2"/>
      <c r="C67" s="23" t="n">
        <v>2016</v>
      </c>
      <c r="D67" s="23" t="n">
        <v>2</v>
      </c>
      <c r="E67" s="24" t="s">
        <v>181</v>
      </c>
      <c r="F67" s="24" t="s">
        <v>182</v>
      </c>
      <c r="G67" s="24" t="s">
        <v>496</v>
      </c>
      <c r="H67" s="24" t="s">
        <v>495</v>
      </c>
      <c r="I67" s="24" t="s">
        <v>182</v>
      </c>
      <c r="J67" s="24" t="s">
        <v>492</v>
      </c>
      <c r="K67" s="23" t="s">
        <v>26</v>
      </c>
      <c r="L67" s="23" t="s">
        <v>27</v>
      </c>
      <c r="M67" s="24" t="s">
        <v>398</v>
      </c>
      <c r="N67" s="32" t="s">
        <v>399</v>
      </c>
      <c r="O67" s="25" t="n">
        <v>42684</v>
      </c>
      <c r="P67" s="25" t="n">
        <v>42833</v>
      </c>
      <c r="Q67" s="24" t="s">
        <v>29</v>
      </c>
      <c r="R67" s="24"/>
      <c r="S67" s="49" t="s">
        <v>28</v>
      </c>
      <c r="T67" s="49"/>
      <c r="U67" s="33" t="n">
        <f aca="false">Tabela223[[#This Row],[DATA TÉRMINO]]-Tabela223[[#This Row],[DATA_ÍNICIO]]</f>
        <v>149</v>
      </c>
      <c r="V67" s="33" t="n">
        <f aca="false">INT(Tabela223[[#This Row],[DIAS]]/7)</f>
        <v>21</v>
      </c>
      <c r="W67" s="33" t="n">
        <f aca="false">INT(Tabela223[[#This Row],[semanas]]*12)</f>
        <v>252</v>
      </c>
      <c r="X67" s="48" t="n">
        <f aca="false">Tabela223[[#This Row],[Nº DE HORAS CERTIFICADO]]-34</f>
        <v>218</v>
      </c>
    </row>
    <row r="68" customFormat="false" ht="13.8" hidden="false" customHeight="false" outlineLevel="0" collapsed="false">
      <c r="A68" s="2"/>
      <c r="C68" s="23" t="n">
        <v>2016</v>
      </c>
      <c r="D68" s="23" t="n">
        <v>2</v>
      </c>
      <c r="E68" s="24" t="s">
        <v>181</v>
      </c>
      <c r="F68" s="24" t="s">
        <v>182</v>
      </c>
      <c r="G68" s="24" t="s">
        <v>497</v>
      </c>
      <c r="H68" s="24" t="s">
        <v>498</v>
      </c>
      <c r="I68" s="24" t="s">
        <v>182</v>
      </c>
      <c r="J68" s="24" t="s">
        <v>499</v>
      </c>
      <c r="K68" s="23" t="s">
        <v>26</v>
      </c>
      <c r="L68" s="23" t="s">
        <v>27</v>
      </c>
      <c r="M68" s="24" t="s">
        <v>398</v>
      </c>
      <c r="N68" s="32" t="s">
        <v>399</v>
      </c>
      <c r="O68" s="25" t="n">
        <v>42684</v>
      </c>
      <c r="P68" s="25" t="n">
        <v>42833</v>
      </c>
      <c r="Q68" s="24" t="s">
        <v>29</v>
      </c>
      <c r="R68" s="24"/>
      <c r="S68" s="49" t="s">
        <v>28</v>
      </c>
      <c r="T68" s="49"/>
      <c r="U68" s="33" t="n">
        <f aca="false">Tabela223[[#This Row],[DATA TÉRMINO]]-Tabela223[[#This Row],[DATA_ÍNICIO]]</f>
        <v>149</v>
      </c>
      <c r="V68" s="33" t="n">
        <f aca="false">INT(Tabela223[[#This Row],[DIAS]]/7)</f>
        <v>21</v>
      </c>
      <c r="W68" s="33" t="n">
        <f aca="false">INT(Tabela223[[#This Row],[semanas]]*12)</f>
        <v>252</v>
      </c>
      <c r="X68" s="48" t="n">
        <f aca="false">Tabela223[[#This Row],[Nº DE HORAS CERTIFICADO]]-34</f>
        <v>218</v>
      </c>
    </row>
    <row r="69" customFormat="false" ht="13.8" hidden="false" customHeight="false" outlineLevel="0" collapsed="false">
      <c r="A69" s="2"/>
      <c r="C69" s="23" t="n">
        <v>2016</v>
      </c>
      <c r="D69" s="23" t="n">
        <v>2</v>
      </c>
      <c r="E69" s="24" t="s">
        <v>30</v>
      </c>
      <c r="F69" s="24" t="s">
        <v>34</v>
      </c>
      <c r="G69" s="24" t="s">
        <v>500</v>
      </c>
      <c r="H69" s="24" t="s">
        <v>501</v>
      </c>
      <c r="I69" s="24" t="s">
        <v>34</v>
      </c>
      <c r="J69" s="24" t="s">
        <v>35</v>
      </c>
      <c r="K69" s="23" t="s">
        <v>26</v>
      </c>
      <c r="L69" s="23" t="s">
        <v>27</v>
      </c>
      <c r="M69" s="24" t="s">
        <v>398</v>
      </c>
      <c r="N69" s="32" t="s">
        <v>399</v>
      </c>
      <c r="O69" s="25" t="n">
        <v>42684</v>
      </c>
      <c r="P69" s="25" t="n">
        <v>42833</v>
      </c>
      <c r="Q69" s="24" t="s">
        <v>29</v>
      </c>
      <c r="R69" s="24"/>
      <c r="S69" s="49"/>
      <c r="T69" s="49"/>
      <c r="U69" s="33" t="n">
        <f aca="false">Tabela223[[#This Row],[DATA TÉRMINO]]-Tabela223[[#This Row],[DATA_ÍNICIO]]</f>
        <v>149</v>
      </c>
      <c r="V69" s="33" t="n">
        <f aca="false">INT(Tabela223[[#This Row],[DIAS]]/7)</f>
        <v>21</v>
      </c>
      <c r="W69" s="33" t="n">
        <f aca="false">INT(Tabela223[[#This Row],[semanas]]*12)</f>
        <v>252</v>
      </c>
      <c r="X69" s="48" t="n">
        <f aca="false">Tabela223[[#This Row],[Nº DE HORAS CERTIFICADO]]-34</f>
        <v>218</v>
      </c>
    </row>
    <row r="70" customFormat="false" ht="13.8" hidden="false" customHeight="false" outlineLevel="0" collapsed="false">
      <c r="A70" s="2"/>
      <c r="C70" s="23" t="n">
        <v>2016</v>
      </c>
      <c r="D70" s="23" t="n">
        <v>2</v>
      </c>
      <c r="E70" s="24" t="s">
        <v>30</v>
      </c>
      <c r="F70" s="24" t="s">
        <v>31</v>
      </c>
      <c r="G70" s="24" t="s">
        <v>502</v>
      </c>
      <c r="H70" s="24" t="s">
        <v>92</v>
      </c>
      <c r="I70" s="30" t="s">
        <v>31</v>
      </c>
      <c r="J70" s="24" t="s">
        <v>35</v>
      </c>
      <c r="K70" s="23" t="s">
        <v>26</v>
      </c>
      <c r="L70" s="23" t="s">
        <v>27</v>
      </c>
      <c r="M70" s="24" t="s">
        <v>398</v>
      </c>
      <c r="N70" s="32" t="s">
        <v>399</v>
      </c>
      <c r="O70" s="25" t="n">
        <v>42684</v>
      </c>
      <c r="P70" s="25" t="n">
        <v>42833</v>
      </c>
      <c r="Q70" s="24" t="s">
        <v>29</v>
      </c>
      <c r="R70" s="24"/>
      <c r="S70" s="49"/>
      <c r="T70" s="49"/>
      <c r="U70" s="33" t="n">
        <f aca="false">Tabela223[[#This Row],[DATA TÉRMINO]]-Tabela223[[#This Row],[DATA_ÍNICIO]]</f>
        <v>149</v>
      </c>
      <c r="V70" s="33" t="n">
        <f aca="false">INT(Tabela223[[#This Row],[DIAS]]/7)</f>
        <v>21</v>
      </c>
      <c r="W70" s="33" t="n">
        <f aca="false">INT(Tabela223[[#This Row],[semanas]]*12)</f>
        <v>252</v>
      </c>
      <c r="X70" s="48" t="n">
        <f aca="false">Tabela223[[#This Row],[Nº DE HORAS CERTIFICADO]]-34</f>
        <v>218</v>
      </c>
    </row>
    <row r="71" customFormat="false" ht="13.8" hidden="false" customHeight="false" outlineLevel="0" collapsed="false">
      <c r="A71" s="2"/>
      <c r="C71" s="23" t="n">
        <v>2016</v>
      </c>
      <c r="D71" s="23" t="n">
        <v>2</v>
      </c>
      <c r="E71" s="24" t="s">
        <v>181</v>
      </c>
      <c r="F71" s="24" t="s">
        <v>182</v>
      </c>
      <c r="G71" s="24" t="s">
        <v>314</v>
      </c>
      <c r="H71" s="24" t="s">
        <v>315</v>
      </c>
      <c r="I71" s="24" t="s">
        <v>182</v>
      </c>
      <c r="J71" s="24" t="s">
        <v>316</v>
      </c>
      <c r="K71" s="23" t="s">
        <v>26</v>
      </c>
      <c r="L71" s="23" t="s">
        <v>27</v>
      </c>
      <c r="M71" s="24" t="s">
        <v>398</v>
      </c>
      <c r="N71" s="32" t="s">
        <v>399</v>
      </c>
      <c r="O71" s="25" t="n">
        <v>42684</v>
      </c>
      <c r="P71" s="25" t="n">
        <v>42833</v>
      </c>
      <c r="Q71" s="24" t="s">
        <v>29</v>
      </c>
      <c r="R71" s="24"/>
      <c r="S71" s="49"/>
      <c r="T71" s="49"/>
      <c r="U71" s="33" t="n">
        <f aca="false">Tabela223[[#This Row],[DATA TÉRMINO]]-Tabela223[[#This Row],[DATA_ÍNICIO]]</f>
        <v>149</v>
      </c>
      <c r="V71" s="33" t="n">
        <f aca="false">INT(Tabela223[[#This Row],[DIAS]]/7)</f>
        <v>21</v>
      </c>
      <c r="W71" s="33" t="n">
        <f aca="false">INT(Tabela223[[#This Row],[semanas]]*12)</f>
        <v>252</v>
      </c>
      <c r="X71" s="48" t="n">
        <f aca="false">Tabela223[[#This Row],[Nº DE HORAS CERTIFICADO]]-34</f>
        <v>218</v>
      </c>
    </row>
    <row r="72" customFormat="false" ht="13.8" hidden="false" customHeight="false" outlineLevel="0" collapsed="false">
      <c r="A72" s="2"/>
      <c r="C72" s="23" t="n">
        <v>2016</v>
      </c>
      <c r="D72" s="23" t="n">
        <v>2</v>
      </c>
      <c r="E72" s="24" t="s">
        <v>96</v>
      </c>
      <c r="F72" s="24" t="s">
        <v>131</v>
      </c>
      <c r="G72" s="24" t="s">
        <v>503</v>
      </c>
      <c r="H72" s="24" t="s">
        <v>205</v>
      </c>
      <c r="I72" s="24" t="s">
        <v>131</v>
      </c>
      <c r="J72" s="24" t="s">
        <v>206</v>
      </c>
      <c r="K72" s="23" t="s">
        <v>26</v>
      </c>
      <c r="L72" s="23" t="s">
        <v>27</v>
      </c>
      <c r="M72" s="24" t="s">
        <v>398</v>
      </c>
      <c r="N72" s="32" t="s">
        <v>399</v>
      </c>
      <c r="O72" s="25" t="n">
        <v>42684</v>
      </c>
      <c r="P72" s="25" t="n">
        <v>42833</v>
      </c>
      <c r="Q72" s="24" t="s">
        <v>29</v>
      </c>
      <c r="R72" s="24"/>
      <c r="S72" s="49" t="s">
        <v>197</v>
      </c>
      <c r="T72" s="49"/>
      <c r="U72" s="33" t="n">
        <f aca="false">Tabela223[[#This Row],[DATA TÉRMINO]]-Tabela223[[#This Row],[DATA_ÍNICIO]]</f>
        <v>149</v>
      </c>
      <c r="V72" s="33" t="n">
        <f aca="false">INT(Tabela223[[#This Row],[DIAS]]/7)</f>
        <v>21</v>
      </c>
      <c r="W72" s="33" t="n">
        <f aca="false">INT(Tabela223[[#This Row],[semanas]]*12)</f>
        <v>252</v>
      </c>
      <c r="X72" s="48" t="n">
        <f aca="false">Tabela223[[#This Row],[Nº DE HORAS CERTIFICADO]]-34</f>
        <v>218</v>
      </c>
    </row>
    <row r="73" customFormat="false" ht="13.8" hidden="false" customHeight="false" outlineLevel="0" collapsed="false">
      <c r="A73" s="2"/>
      <c r="C73" s="23" t="n">
        <v>2016</v>
      </c>
      <c r="D73" s="23" t="n">
        <v>2</v>
      </c>
      <c r="E73" s="24" t="s">
        <v>96</v>
      </c>
      <c r="F73" s="24" t="s">
        <v>97</v>
      </c>
      <c r="G73" s="24" t="s">
        <v>504</v>
      </c>
      <c r="H73" s="24" t="s">
        <v>249</v>
      </c>
      <c r="I73" s="24" t="s">
        <v>97</v>
      </c>
      <c r="J73" s="24" t="s">
        <v>505</v>
      </c>
      <c r="K73" s="32" t="s">
        <v>26</v>
      </c>
      <c r="L73" s="23" t="s">
        <v>27</v>
      </c>
      <c r="M73" s="24" t="s">
        <v>398</v>
      </c>
      <c r="N73" s="32" t="s">
        <v>399</v>
      </c>
      <c r="O73" s="32" t="s">
        <v>506</v>
      </c>
      <c r="P73" s="25" t="n">
        <v>42768</v>
      </c>
      <c r="Q73" s="24" t="s">
        <v>307</v>
      </c>
      <c r="R73" s="24"/>
      <c r="S73" s="49"/>
      <c r="T73" s="49"/>
      <c r="U73" s="33" t="n">
        <f aca="false">Tabela223[[#This Row],[DATA TÉRMINO]]-Tabela223[[#This Row],[DATA_ÍNICIO]]</f>
        <v>78</v>
      </c>
      <c r="V73" s="33" t="n">
        <f aca="false">INT(Tabela223[[#This Row],[DIAS]]/7)</f>
        <v>11</v>
      </c>
      <c r="W73" s="33" t="n">
        <f aca="false">INT(Tabela223[[#This Row],[semanas]]*12)</f>
        <v>132</v>
      </c>
      <c r="X73" s="48" t="n">
        <f aca="false">Tabela223[[#This Row],[Nº DE HORAS CERTIFICADO]]-34</f>
        <v>98</v>
      </c>
    </row>
    <row r="74" customFormat="false" ht="13.8" hidden="false" customHeight="false" outlineLevel="0" collapsed="false">
      <c r="A74" s="2"/>
      <c r="C74" s="23" t="n">
        <v>2016</v>
      </c>
      <c r="D74" s="23" t="n">
        <v>2</v>
      </c>
      <c r="E74" s="24" t="s">
        <v>119</v>
      </c>
      <c r="F74" s="24" t="s">
        <v>112</v>
      </c>
      <c r="G74" s="24" t="s">
        <v>507</v>
      </c>
      <c r="H74" s="24" t="s">
        <v>286</v>
      </c>
      <c r="I74" s="24" t="s">
        <v>112</v>
      </c>
      <c r="J74" s="24" t="s">
        <v>287</v>
      </c>
      <c r="K74" s="32" t="s">
        <v>26</v>
      </c>
      <c r="L74" s="23" t="s">
        <v>27</v>
      </c>
      <c r="M74" s="24" t="s">
        <v>398</v>
      </c>
      <c r="N74" s="32" t="s">
        <v>399</v>
      </c>
      <c r="O74" s="32" t="s">
        <v>508</v>
      </c>
      <c r="P74" s="25" t="n">
        <v>42833</v>
      </c>
      <c r="Q74" s="24" t="s">
        <v>29</v>
      </c>
      <c r="R74" s="24"/>
      <c r="S74" s="49" t="s">
        <v>28</v>
      </c>
      <c r="T74" s="49"/>
      <c r="U74" s="33" t="n">
        <f aca="false">Tabela223[[#This Row],[DATA TÉRMINO]]-Tabela223[[#This Row],[DATA_ÍNICIO]]</f>
        <v>123</v>
      </c>
      <c r="V74" s="33" t="n">
        <f aca="false">INT(Tabela223[[#This Row],[DIAS]]/7)</f>
        <v>17</v>
      </c>
      <c r="W74" s="33" t="n">
        <f aca="false">INT(Tabela223[[#This Row],[semanas]]*12)</f>
        <v>204</v>
      </c>
      <c r="X74" s="48" t="n">
        <f aca="false">Tabela223[[#This Row],[Nº DE HORAS CERTIFICADO]]-34</f>
        <v>170</v>
      </c>
    </row>
    <row r="75" customFormat="false" ht="13.8" hidden="false" customHeight="false" outlineLevel="0" collapsed="false">
      <c r="A75" s="2"/>
      <c r="C75" s="23" t="n">
        <v>2016</v>
      </c>
      <c r="D75" s="23" t="n">
        <v>2</v>
      </c>
      <c r="E75" s="24" t="s">
        <v>96</v>
      </c>
      <c r="F75" s="24" t="s">
        <v>97</v>
      </c>
      <c r="G75" s="24" t="s">
        <v>509</v>
      </c>
      <c r="H75" s="24" t="s">
        <v>292</v>
      </c>
      <c r="I75" s="24" t="s">
        <v>97</v>
      </c>
      <c r="J75" s="24" t="s">
        <v>293</v>
      </c>
      <c r="K75" s="32" t="s">
        <v>26</v>
      </c>
      <c r="L75" s="23" t="s">
        <v>27</v>
      </c>
      <c r="M75" s="24" t="s">
        <v>398</v>
      </c>
      <c r="N75" s="32" t="s">
        <v>399</v>
      </c>
      <c r="O75" s="32" t="s">
        <v>510</v>
      </c>
      <c r="P75" s="25" t="n">
        <v>42833</v>
      </c>
      <c r="Q75" s="24" t="s">
        <v>29</v>
      </c>
      <c r="R75" s="24"/>
      <c r="S75" s="49" t="s">
        <v>197</v>
      </c>
      <c r="T75" s="49"/>
      <c r="U75" s="33" t="n">
        <f aca="false">Tabela223[[#This Row],[DATA TÉRMINO]]-Tabela223[[#This Row],[DATA_ÍNICIO]]</f>
        <v>149</v>
      </c>
      <c r="V75" s="33" t="n">
        <f aca="false">INT(Tabela223[[#This Row],[DIAS]]/7)</f>
        <v>21</v>
      </c>
      <c r="W75" s="33" t="n">
        <f aca="false">INT(Tabela223[[#This Row],[semanas]]*12)</f>
        <v>252</v>
      </c>
      <c r="X75" s="48" t="n">
        <f aca="false">Tabela223[[#This Row],[Nº DE HORAS CERTIFICADO]]-34</f>
        <v>218</v>
      </c>
    </row>
    <row r="76" customFormat="false" ht="13.8" hidden="false" customHeight="false" outlineLevel="0" collapsed="false">
      <c r="A76" s="2"/>
      <c r="C76" s="23" t="n">
        <v>2016</v>
      </c>
      <c r="D76" s="23" t="n">
        <v>2</v>
      </c>
      <c r="E76" s="24" t="s">
        <v>42</v>
      </c>
      <c r="F76" s="24" t="s">
        <v>232</v>
      </c>
      <c r="G76" s="24" t="s">
        <v>511</v>
      </c>
      <c r="H76" s="24" t="s">
        <v>253</v>
      </c>
      <c r="I76" s="24" t="s">
        <v>232</v>
      </c>
      <c r="J76" s="24" t="s">
        <v>254</v>
      </c>
      <c r="K76" s="32" t="s">
        <v>26</v>
      </c>
      <c r="L76" s="23" t="s">
        <v>27</v>
      </c>
      <c r="M76" s="24" t="s">
        <v>398</v>
      </c>
      <c r="N76" s="32" t="s">
        <v>399</v>
      </c>
      <c r="O76" s="32" t="s">
        <v>510</v>
      </c>
      <c r="P76" s="25" t="n">
        <v>42833</v>
      </c>
      <c r="Q76" s="24" t="s">
        <v>29</v>
      </c>
      <c r="R76" s="24"/>
      <c r="S76" s="49" t="s">
        <v>197</v>
      </c>
      <c r="T76" s="49"/>
      <c r="U76" s="33" t="n">
        <f aca="false">Tabela223[[#This Row],[DATA TÉRMINO]]-Tabela223[[#This Row],[DATA_ÍNICIO]]</f>
        <v>149</v>
      </c>
      <c r="V76" s="33" t="n">
        <f aca="false">INT(Tabela223[[#This Row],[DIAS]]/7)</f>
        <v>21</v>
      </c>
      <c r="W76" s="33" t="n">
        <f aca="false">INT(Tabela223[[#This Row],[semanas]]*12)</f>
        <v>252</v>
      </c>
      <c r="X76" s="48" t="n">
        <f aca="false">Tabela223[[#This Row],[Nº DE HORAS CERTIFICADO]]-34</f>
        <v>218</v>
      </c>
    </row>
    <row r="77" customFormat="false" ht="15" hidden="false" customHeight="true" outlineLevel="0" collapsed="false">
      <c r="A77" s="2"/>
      <c r="C77" s="23" t="n">
        <v>2016</v>
      </c>
      <c r="D77" s="23" t="n">
        <v>2</v>
      </c>
      <c r="E77" s="24" t="s">
        <v>216</v>
      </c>
      <c r="F77" s="24" t="s">
        <v>217</v>
      </c>
      <c r="G77" s="24" t="s">
        <v>512</v>
      </c>
      <c r="H77" s="24" t="s">
        <v>513</v>
      </c>
      <c r="I77" s="24" t="s">
        <v>514</v>
      </c>
      <c r="J77" s="24" t="s">
        <v>515</v>
      </c>
      <c r="K77" s="32" t="s">
        <v>26</v>
      </c>
      <c r="L77" s="23" t="s">
        <v>27</v>
      </c>
      <c r="M77" s="24" t="s">
        <v>398</v>
      </c>
      <c r="N77" s="32" t="s">
        <v>399</v>
      </c>
      <c r="O77" s="32" t="s">
        <v>516</v>
      </c>
      <c r="P77" s="25" t="n">
        <v>42833</v>
      </c>
      <c r="Q77" s="24" t="s">
        <v>29</v>
      </c>
      <c r="R77" s="31"/>
      <c r="S77" s="49" t="s">
        <v>28</v>
      </c>
      <c r="T77" s="24" t="s">
        <v>517</v>
      </c>
      <c r="U77" s="33" t="n">
        <f aca="false">Tabela223[[#This Row],[DATA TÉRMINO]]-Tabela223[[#This Row],[DATA_ÍNICIO]]</f>
        <v>137</v>
      </c>
      <c r="V77" s="33" t="n">
        <f aca="false">INT(Tabela223[[#This Row],[DIAS]]/7)</f>
        <v>19</v>
      </c>
      <c r="W77" s="33" t="n">
        <f aca="false">INT(Tabela223[[#This Row],[semanas]]*12)</f>
        <v>228</v>
      </c>
      <c r="X77" s="48" t="n">
        <f aca="false">Tabela223[[#This Row],[Nº DE HORAS CERTIFICADO]]-34</f>
        <v>194</v>
      </c>
    </row>
    <row r="78" customFormat="false" ht="15" hidden="false" customHeight="true" outlineLevel="0" collapsed="false">
      <c r="A78" s="2"/>
      <c r="C78" s="23" t="n">
        <v>2016</v>
      </c>
      <c r="D78" s="23" t="n">
        <v>2</v>
      </c>
      <c r="E78" s="24" t="s">
        <v>96</v>
      </c>
      <c r="F78" s="24" t="s">
        <v>131</v>
      </c>
      <c r="G78" s="24" t="s">
        <v>518</v>
      </c>
      <c r="H78" s="24" t="s">
        <v>318</v>
      </c>
      <c r="I78" s="24" t="s">
        <v>131</v>
      </c>
      <c r="J78" s="24" t="s">
        <v>519</v>
      </c>
      <c r="K78" s="32" t="s">
        <v>26</v>
      </c>
      <c r="L78" s="23" t="s">
        <v>27</v>
      </c>
      <c r="M78" s="24" t="s">
        <v>398</v>
      </c>
      <c r="N78" s="32" t="s">
        <v>399</v>
      </c>
      <c r="O78" s="25" t="n">
        <v>42714</v>
      </c>
      <c r="P78" s="25" t="n">
        <v>42833</v>
      </c>
      <c r="Q78" s="24" t="s">
        <v>29</v>
      </c>
      <c r="R78" s="24"/>
      <c r="S78" s="49" t="s">
        <v>197</v>
      </c>
      <c r="T78" s="49"/>
      <c r="U78" s="33" t="n">
        <f aca="false">Tabela223[[#This Row],[DATA TÉRMINO]]-Tabela223[[#This Row],[DATA_ÍNICIO]]</f>
        <v>119</v>
      </c>
      <c r="V78" s="33" t="n">
        <f aca="false">INT(Tabela223[[#This Row],[DIAS]]/7)</f>
        <v>17</v>
      </c>
      <c r="W78" s="33" t="n">
        <f aca="false">INT(Tabela223[[#This Row],[semanas]]*12)</f>
        <v>204</v>
      </c>
      <c r="X78" s="48" t="n">
        <f aca="false">Tabela223[[#This Row],[Nº DE HORAS CERTIFICADO]]-34</f>
        <v>170</v>
      </c>
    </row>
    <row r="79" customFormat="false" ht="15" hidden="false" customHeight="true" outlineLevel="0" collapsed="false">
      <c r="A79" s="2"/>
      <c r="C79" s="23" t="n">
        <v>2016</v>
      </c>
      <c r="D79" s="23" t="n">
        <v>2</v>
      </c>
      <c r="E79" s="24" t="s">
        <v>96</v>
      </c>
      <c r="F79" s="24" t="s">
        <v>131</v>
      </c>
      <c r="G79" s="24" t="s">
        <v>520</v>
      </c>
      <c r="H79" s="24" t="s">
        <v>318</v>
      </c>
      <c r="I79" s="24" t="s">
        <v>131</v>
      </c>
      <c r="J79" s="24" t="s">
        <v>519</v>
      </c>
      <c r="K79" s="32" t="s">
        <v>26</v>
      </c>
      <c r="L79" s="23" t="s">
        <v>27</v>
      </c>
      <c r="M79" s="24" t="s">
        <v>398</v>
      </c>
      <c r="N79" s="32" t="s">
        <v>399</v>
      </c>
      <c r="O79" s="25" t="n">
        <v>42714</v>
      </c>
      <c r="P79" s="25" t="n">
        <v>42833</v>
      </c>
      <c r="Q79" s="24" t="s">
        <v>29</v>
      </c>
      <c r="R79" s="24"/>
      <c r="S79" s="49" t="s">
        <v>197</v>
      </c>
      <c r="T79" s="49"/>
      <c r="U79" s="33" t="n">
        <f aca="false">Tabela223[[#This Row],[DATA TÉRMINO]]-Tabela223[[#This Row],[DATA_ÍNICIO]]</f>
        <v>119</v>
      </c>
      <c r="V79" s="33" t="n">
        <f aca="false">INT(Tabela223[[#This Row],[DIAS]]/7)</f>
        <v>17</v>
      </c>
      <c r="W79" s="33" t="n">
        <f aca="false">INT(Tabela223[[#This Row],[semanas]]*12)</f>
        <v>204</v>
      </c>
      <c r="X79" s="48" t="n">
        <f aca="false">Tabela223[[#This Row],[Nº DE HORAS CERTIFICADO]]-34</f>
        <v>170</v>
      </c>
    </row>
    <row r="80" customFormat="false" ht="15" hidden="false" customHeight="true" outlineLevel="0" collapsed="false">
      <c r="A80" s="2"/>
      <c r="C80" s="23" t="n">
        <v>2016</v>
      </c>
      <c r="D80" s="23" t="n">
        <v>2</v>
      </c>
      <c r="E80" s="24" t="s">
        <v>96</v>
      </c>
      <c r="F80" s="24" t="s">
        <v>131</v>
      </c>
      <c r="G80" s="24" t="s">
        <v>521</v>
      </c>
      <c r="H80" s="24" t="s">
        <v>318</v>
      </c>
      <c r="I80" s="24" t="s">
        <v>131</v>
      </c>
      <c r="J80" s="24" t="s">
        <v>519</v>
      </c>
      <c r="K80" s="32" t="s">
        <v>26</v>
      </c>
      <c r="L80" s="23" t="s">
        <v>27</v>
      </c>
      <c r="M80" s="24" t="s">
        <v>398</v>
      </c>
      <c r="N80" s="32" t="s">
        <v>399</v>
      </c>
      <c r="O80" s="25" t="n">
        <v>42714</v>
      </c>
      <c r="P80" s="25" t="n">
        <v>42833</v>
      </c>
      <c r="Q80" s="24" t="s">
        <v>29</v>
      </c>
      <c r="R80" s="24"/>
      <c r="S80" s="49" t="s">
        <v>197</v>
      </c>
      <c r="T80" s="73"/>
      <c r="U80" s="33"/>
      <c r="V80" s="33" t="n">
        <f aca="false">INT(Tabela223[[#This Row],[DIAS]]/7)</f>
        <v>0</v>
      </c>
      <c r="W80" s="33" t="n">
        <f aca="false">INT(Tabela223[[#This Row],[semanas]]*12)</f>
        <v>0</v>
      </c>
      <c r="X80" s="48" t="n">
        <f aca="false">Tabela223[[#This Row],[Nº DE HORAS CERTIFICADO]]-34</f>
        <v>-34</v>
      </c>
    </row>
    <row r="81" customFormat="false" ht="15" hidden="false" customHeight="true" outlineLevel="0" collapsed="false">
      <c r="A81" s="2"/>
      <c r="C81" s="23" t="n">
        <v>2016</v>
      </c>
      <c r="D81" s="23" t="n">
        <v>2</v>
      </c>
      <c r="E81" s="24" t="s">
        <v>181</v>
      </c>
      <c r="F81" s="24" t="s">
        <v>182</v>
      </c>
      <c r="G81" s="24" t="s">
        <v>494</v>
      </c>
      <c r="H81" s="24" t="s">
        <v>522</v>
      </c>
      <c r="I81" s="24" t="s">
        <v>182</v>
      </c>
      <c r="J81" s="24" t="s">
        <v>316</v>
      </c>
      <c r="K81" s="23" t="s">
        <v>26</v>
      </c>
      <c r="L81" s="23" t="s">
        <v>27</v>
      </c>
      <c r="M81" s="24" t="s">
        <v>398</v>
      </c>
      <c r="N81" s="32" t="s">
        <v>399</v>
      </c>
      <c r="O81" s="25" t="n">
        <v>42684</v>
      </c>
      <c r="P81" s="25" t="n">
        <v>42833</v>
      </c>
      <c r="Q81" s="24" t="s">
        <v>29</v>
      </c>
      <c r="R81" s="31"/>
      <c r="S81" s="49" t="s">
        <v>28</v>
      </c>
      <c r="T81" s="24" t="s">
        <v>523</v>
      </c>
      <c r="U81" s="33" t="n">
        <f aca="false">Tabela223[[#This Row],[DATA TÉRMINO]]-Tabela223[[#This Row],[DATA_ÍNICIO]]</f>
        <v>149</v>
      </c>
      <c r="V81" s="33" t="n">
        <f aca="false">INT(Tabela223[[#This Row],[DIAS]]/7)</f>
        <v>21</v>
      </c>
      <c r="W81" s="33" t="n">
        <f aca="false">INT(Tabela223[[#This Row],[semanas]]*12)</f>
        <v>252</v>
      </c>
      <c r="X81" s="48" t="n">
        <f aca="false">Tabela223[[#This Row],[Nº DE HORAS CERTIFICADO]]-34</f>
        <v>218</v>
      </c>
    </row>
    <row r="82" customFormat="false" ht="15" hidden="false" customHeight="true" outlineLevel="0" collapsed="false">
      <c r="A82" s="2"/>
      <c r="C82" s="23" t="n">
        <v>2016</v>
      </c>
      <c r="D82" s="23" t="n">
        <v>2</v>
      </c>
      <c r="E82" s="24" t="s">
        <v>42</v>
      </c>
      <c r="F82" s="24" t="s">
        <v>232</v>
      </c>
      <c r="G82" s="24" t="s">
        <v>524</v>
      </c>
      <c r="H82" s="24" t="s">
        <v>253</v>
      </c>
      <c r="I82" s="24" t="s">
        <v>232</v>
      </c>
      <c r="J82" s="24" t="s">
        <v>254</v>
      </c>
      <c r="K82" s="32" t="s">
        <v>26</v>
      </c>
      <c r="L82" s="23" t="s">
        <v>27</v>
      </c>
      <c r="M82" s="24" t="s">
        <v>398</v>
      </c>
      <c r="N82" s="32" t="s">
        <v>399</v>
      </c>
      <c r="O82" s="32" t="s">
        <v>525</v>
      </c>
      <c r="P82" s="25" t="n">
        <v>42833</v>
      </c>
      <c r="Q82" s="24" t="s">
        <v>29</v>
      </c>
      <c r="R82" s="24"/>
      <c r="S82" s="49" t="s">
        <v>28</v>
      </c>
      <c r="T82" s="49"/>
      <c r="U82" s="33" t="n">
        <f aca="false">Tabela223[[#This Row],[DATA TÉRMINO]]-Tabela223[[#This Row],[DATA_ÍNICIO]]</f>
        <v>129</v>
      </c>
      <c r="V82" s="33" t="n">
        <f aca="false">INT(Tabela223[[#This Row],[DIAS]]/7)</f>
        <v>18</v>
      </c>
      <c r="W82" s="33" t="n">
        <f aca="false">INT(Tabela223[[#This Row],[semanas]]*12)</f>
        <v>216</v>
      </c>
      <c r="X82" s="48" t="n">
        <f aca="false">Tabela223[[#This Row],[Nº DE HORAS CERTIFICADO]]-34</f>
        <v>182</v>
      </c>
    </row>
    <row r="83" customFormat="false" ht="15" hidden="false" customHeight="true" outlineLevel="0" collapsed="false">
      <c r="A83" s="2"/>
      <c r="C83" s="23" t="n">
        <v>2016</v>
      </c>
      <c r="D83" s="23" t="n">
        <v>2</v>
      </c>
      <c r="E83" s="24" t="s">
        <v>42</v>
      </c>
      <c r="F83" s="24" t="s">
        <v>43</v>
      </c>
      <c r="G83" s="24" t="s">
        <v>526</v>
      </c>
      <c r="H83" s="24" t="s">
        <v>45</v>
      </c>
      <c r="I83" s="24" t="s">
        <v>43</v>
      </c>
      <c r="J83" s="24" t="s">
        <v>46</v>
      </c>
      <c r="K83" s="23" t="s">
        <v>26</v>
      </c>
      <c r="L83" s="23" t="s">
        <v>27</v>
      </c>
      <c r="M83" s="24" t="s">
        <v>398</v>
      </c>
      <c r="N83" s="32" t="s">
        <v>399</v>
      </c>
      <c r="O83" s="25" t="n">
        <v>42684</v>
      </c>
      <c r="P83" s="25" t="n">
        <v>42833</v>
      </c>
      <c r="Q83" s="24" t="s">
        <v>29</v>
      </c>
      <c r="R83" s="24"/>
      <c r="S83" s="49" t="s">
        <v>28</v>
      </c>
      <c r="T83" s="49"/>
      <c r="U83" s="33" t="n">
        <f aca="false">Tabela223[[#This Row],[DATA TÉRMINO]]-Tabela223[[#This Row],[DATA_ÍNICIO]]</f>
        <v>149</v>
      </c>
      <c r="V83" s="33" t="n">
        <f aca="false">INT(Tabela223[[#This Row],[DIAS]]/7)</f>
        <v>21</v>
      </c>
      <c r="W83" s="33" t="n">
        <f aca="false">INT(Tabela223[[#This Row],[semanas]]*12)</f>
        <v>252</v>
      </c>
      <c r="X83" s="48" t="n">
        <f aca="false">Tabela223[[#This Row],[Nº DE HORAS CERTIFICADO]]-34</f>
        <v>218</v>
      </c>
    </row>
    <row r="84" customFormat="false" ht="15" hidden="false" customHeight="true" outlineLevel="0" collapsed="false">
      <c r="A84" s="2"/>
      <c r="C84" s="23" t="n">
        <v>2016</v>
      </c>
      <c r="D84" s="23" t="n">
        <v>2</v>
      </c>
      <c r="E84" s="24" t="s">
        <v>21</v>
      </c>
      <c r="F84" s="24" t="s">
        <v>80</v>
      </c>
      <c r="G84" s="24" t="s">
        <v>527</v>
      </c>
      <c r="H84" s="24" t="s">
        <v>528</v>
      </c>
      <c r="I84" s="24" t="s">
        <v>80</v>
      </c>
      <c r="J84" s="24" t="s">
        <v>529</v>
      </c>
      <c r="K84" s="32" t="s">
        <v>26</v>
      </c>
      <c r="L84" s="23" t="s">
        <v>27</v>
      </c>
      <c r="M84" s="24" t="s">
        <v>398</v>
      </c>
      <c r="N84" s="32" t="s">
        <v>399</v>
      </c>
      <c r="O84" s="32" t="s">
        <v>516</v>
      </c>
      <c r="P84" s="25" t="n">
        <v>42833</v>
      </c>
      <c r="Q84" s="24" t="s">
        <v>29</v>
      </c>
      <c r="R84" s="24"/>
      <c r="S84" s="49"/>
      <c r="T84" s="49"/>
      <c r="U84" s="33" t="n">
        <f aca="false">Tabela223[[#This Row],[DATA TÉRMINO]]-Tabela223[[#This Row],[DATA_ÍNICIO]]</f>
        <v>137</v>
      </c>
      <c r="V84" s="33" t="n">
        <f aca="false">INT(Tabela223[[#This Row],[DIAS]]/7)</f>
        <v>19</v>
      </c>
      <c r="W84" s="33" t="n">
        <f aca="false">INT(Tabela223[[#This Row],[semanas]]*12)</f>
        <v>228</v>
      </c>
      <c r="X84" s="48" t="n">
        <f aca="false">Tabela223[[#This Row],[Nº DE HORAS CERTIFICADO]]-34</f>
        <v>194</v>
      </c>
    </row>
    <row r="85" customFormat="false" ht="15" hidden="false" customHeight="true" outlineLevel="0" collapsed="false">
      <c r="A85" s="2"/>
      <c r="C85" s="23" t="n">
        <v>2016</v>
      </c>
      <c r="D85" s="23" t="n">
        <v>2</v>
      </c>
      <c r="E85" s="24" t="s">
        <v>181</v>
      </c>
      <c r="F85" s="24" t="s">
        <v>325</v>
      </c>
      <c r="G85" s="24" t="s">
        <v>530</v>
      </c>
      <c r="H85" s="24" t="s">
        <v>330</v>
      </c>
      <c r="I85" s="24" t="s">
        <v>325</v>
      </c>
      <c r="J85" s="24" t="s">
        <v>531</v>
      </c>
      <c r="K85" s="32" t="s">
        <v>26</v>
      </c>
      <c r="L85" s="23" t="s">
        <v>27</v>
      </c>
      <c r="M85" s="24" t="s">
        <v>398</v>
      </c>
      <c r="N85" s="32" t="s">
        <v>399</v>
      </c>
      <c r="O85" s="25" t="n">
        <v>42714</v>
      </c>
      <c r="P85" s="25" t="n">
        <v>42833</v>
      </c>
      <c r="Q85" s="24" t="s">
        <v>29</v>
      </c>
      <c r="R85" s="24"/>
      <c r="S85" s="49"/>
      <c r="T85" s="49"/>
      <c r="U85" s="33" t="n">
        <f aca="false">Tabela223[[#This Row],[DATA TÉRMINO]]-Tabela223[[#This Row],[DATA_ÍNICIO]]</f>
        <v>119</v>
      </c>
      <c r="V85" s="33" t="n">
        <f aca="false">INT(Tabela223[[#This Row],[DIAS]]/7)</f>
        <v>17</v>
      </c>
      <c r="W85" s="33" t="n">
        <f aca="false">INT(Tabela223[[#This Row],[semanas]]*12)</f>
        <v>204</v>
      </c>
      <c r="X85" s="48" t="n">
        <f aca="false">Tabela223[[#This Row],[Nº DE HORAS CERTIFICADO]]-34</f>
        <v>170</v>
      </c>
    </row>
    <row r="86" customFormat="false" ht="15" hidden="false" customHeight="true" outlineLevel="0" collapsed="false">
      <c r="A86" s="2"/>
      <c r="C86" s="23" t="n">
        <v>2016</v>
      </c>
      <c r="D86" s="23" t="n">
        <v>2</v>
      </c>
      <c r="E86" s="24" t="s">
        <v>181</v>
      </c>
      <c r="F86" s="24" t="s">
        <v>182</v>
      </c>
      <c r="G86" s="24" t="s">
        <v>532</v>
      </c>
      <c r="H86" s="24" t="s">
        <v>351</v>
      </c>
      <c r="I86" s="24" t="s">
        <v>182</v>
      </c>
      <c r="J86" s="24" t="s">
        <v>352</v>
      </c>
      <c r="K86" s="23" t="s">
        <v>26</v>
      </c>
      <c r="L86" s="23" t="s">
        <v>27</v>
      </c>
      <c r="M86" s="24" t="s">
        <v>398</v>
      </c>
      <c r="N86" s="32" t="s">
        <v>399</v>
      </c>
      <c r="O86" s="25" t="n">
        <v>42684</v>
      </c>
      <c r="P86" s="25" t="n">
        <v>42833</v>
      </c>
      <c r="Q86" s="24" t="s">
        <v>29</v>
      </c>
      <c r="R86" s="24"/>
      <c r="S86" s="49" t="s">
        <v>197</v>
      </c>
      <c r="T86" s="49"/>
      <c r="U86" s="33" t="n">
        <f aca="false">Tabela223[[#This Row],[DATA TÉRMINO]]-Tabela223[[#This Row],[DATA_ÍNICIO]]</f>
        <v>149</v>
      </c>
      <c r="V86" s="33" t="n">
        <f aca="false">INT(Tabela223[[#This Row],[DIAS]]/7)</f>
        <v>21</v>
      </c>
      <c r="W86" s="33" t="n">
        <f aca="false">INT(Tabela223[[#This Row],[semanas]]*12)</f>
        <v>252</v>
      </c>
      <c r="X86" s="48" t="n">
        <f aca="false">Tabela223[[#This Row],[Nº DE HORAS CERTIFICADO]]-34</f>
        <v>218</v>
      </c>
    </row>
    <row r="87" customFormat="false" ht="15" hidden="false" customHeight="true" outlineLevel="0" collapsed="false">
      <c r="A87" s="2"/>
      <c r="C87" s="23" t="n">
        <v>2016</v>
      </c>
      <c r="D87" s="23" t="n">
        <v>2</v>
      </c>
      <c r="E87" s="24" t="s">
        <v>135</v>
      </c>
      <c r="F87" s="24" t="s">
        <v>244</v>
      </c>
      <c r="G87" s="24" t="s">
        <v>533</v>
      </c>
      <c r="H87" s="24" t="s">
        <v>534</v>
      </c>
      <c r="I87" s="24" t="s">
        <v>244</v>
      </c>
      <c r="J87" s="24" t="s">
        <v>355</v>
      </c>
      <c r="K87" s="32" t="s">
        <v>26</v>
      </c>
      <c r="L87" s="23" t="s">
        <v>27</v>
      </c>
      <c r="M87" s="24" t="s">
        <v>398</v>
      </c>
      <c r="N87" s="32" t="s">
        <v>399</v>
      </c>
      <c r="O87" s="25" t="n">
        <v>42714</v>
      </c>
      <c r="P87" s="25" t="n">
        <v>42833</v>
      </c>
      <c r="Q87" s="24" t="s">
        <v>29</v>
      </c>
      <c r="R87" s="24"/>
      <c r="S87" s="49" t="s">
        <v>197</v>
      </c>
      <c r="T87" s="49"/>
      <c r="U87" s="33" t="n">
        <f aca="false">Tabela223[[#This Row],[DATA TÉRMINO]]-Tabela223[[#This Row],[DATA_ÍNICIO]]</f>
        <v>119</v>
      </c>
      <c r="V87" s="33" t="n">
        <f aca="false">INT(Tabela223[[#This Row],[DIAS]]/7)</f>
        <v>17</v>
      </c>
      <c r="W87" s="33" t="n">
        <f aca="false">INT(Tabela223[[#This Row],[semanas]]*12)</f>
        <v>204</v>
      </c>
      <c r="X87" s="48" t="n">
        <f aca="false">Tabela223[[#This Row],[Nº DE HORAS CERTIFICADO]]-34</f>
        <v>170</v>
      </c>
    </row>
    <row r="88" customFormat="false" ht="13.8" hidden="false" customHeight="false" outlineLevel="0" collapsed="false">
      <c r="A88" s="2"/>
      <c r="C88" s="23" t="n">
        <v>2016</v>
      </c>
      <c r="D88" s="23" t="n">
        <v>2</v>
      </c>
      <c r="E88" s="24" t="s">
        <v>181</v>
      </c>
      <c r="F88" s="24" t="s">
        <v>325</v>
      </c>
      <c r="G88" s="24" t="s">
        <v>535</v>
      </c>
      <c r="H88" s="24" t="s">
        <v>336</v>
      </c>
      <c r="I88" s="24" t="s">
        <v>325</v>
      </c>
      <c r="J88" s="24" t="s">
        <v>337</v>
      </c>
      <c r="K88" s="32" t="s">
        <v>26</v>
      </c>
      <c r="L88" s="23" t="s">
        <v>27</v>
      </c>
      <c r="M88" s="24" t="s">
        <v>398</v>
      </c>
      <c r="N88" s="32" t="s">
        <v>399</v>
      </c>
      <c r="O88" s="25" t="n">
        <v>42714</v>
      </c>
      <c r="P88" s="25" t="n">
        <v>42833</v>
      </c>
      <c r="Q88" s="24" t="s">
        <v>29</v>
      </c>
      <c r="R88" s="24"/>
      <c r="S88" s="49"/>
      <c r="T88" s="49"/>
      <c r="U88" s="33" t="n">
        <f aca="false">Tabela223[[#This Row],[DATA TÉRMINO]]-Tabela223[[#This Row],[DATA_ÍNICIO]]</f>
        <v>119</v>
      </c>
      <c r="V88" s="33" t="n">
        <f aca="false">INT(Tabela223[[#This Row],[DIAS]]/7)</f>
        <v>17</v>
      </c>
      <c r="W88" s="33" t="n">
        <f aca="false">INT(Tabela223[[#This Row],[semanas]]*12)</f>
        <v>204</v>
      </c>
      <c r="X88" s="48" t="n">
        <f aca="false">Tabela223[[#This Row],[Nº DE HORAS CERTIFICADO]]-34</f>
        <v>170</v>
      </c>
    </row>
    <row r="89" customFormat="false" ht="13.8" hidden="false" customHeight="false" outlineLevel="0" collapsed="false">
      <c r="A89" s="2"/>
      <c r="C89" s="23" t="n">
        <v>2016</v>
      </c>
      <c r="D89" s="23" t="n">
        <v>2</v>
      </c>
      <c r="E89" s="24" t="s">
        <v>181</v>
      </c>
      <c r="F89" s="24" t="s">
        <v>182</v>
      </c>
      <c r="G89" s="24" t="s">
        <v>536</v>
      </c>
      <c r="H89" s="24" t="s">
        <v>537</v>
      </c>
      <c r="I89" s="24" t="s">
        <v>182</v>
      </c>
      <c r="J89" s="24" t="s">
        <v>352</v>
      </c>
      <c r="K89" s="32" t="s">
        <v>26</v>
      </c>
      <c r="L89" s="23" t="s">
        <v>27</v>
      </c>
      <c r="M89" s="24" t="s">
        <v>398</v>
      </c>
      <c r="N89" s="32" t="s">
        <v>399</v>
      </c>
      <c r="O89" s="25" t="n">
        <v>42714</v>
      </c>
      <c r="P89" s="25" t="n">
        <v>42833</v>
      </c>
      <c r="Q89" s="24" t="s">
        <v>29</v>
      </c>
      <c r="R89" s="24"/>
      <c r="S89" s="49"/>
      <c r="T89" s="24"/>
      <c r="U89" s="33" t="n">
        <f aca="false">Tabela223[[#This Row],[DATA TÉRMINO]]-Tabela223[[#This Row],[DATA_ÍNICIO]]</f>
        <v>119</v>
      </c>
      <c r="V89" s="33" t="n">
        <f aca="false">INT(Tabela223[[#This Row],[DIAS]]/7)</f>
        <v>17</v>
      </c>
      <c r="W89" s="33" t="n">
        <f aca="false">INT(Tabela223[[#This Row],[semanas]]*12)</f>
        <v>204</v>
      </c>
      <c r="X89" s="48" t="n">
        <f aca="false">Tabela223[[#This Row],[Nº DE HORAS CERTIFICADO]]-34</f>
        <v>170</v>
      </c>
    </row>
    <row r="90" customFormat="false" ht="13.8" hidden="false" customHeight="false" outlineLevel="0" collapsed="false">
      <c r="A90" s="2"/>
      <c r="C90" s="23" t="n">
        <v>2016</v>
      </c>
      <c r="D90" s="23" t="n">
        <v>2</v>
      </c>
      <c r="E90" s="24" t="s">
        <v>181</v>
      </c>
      <c r="F90" s="24" t="s">
        <v>325</v>
      </c>
      <c r="G90" s="24" t="s">
        <v>538</v>
      </c>
      <c r="H90" s="24" t="s">
        <v>382</v>
      </c>
      <c r="I90" s="24" t="s">
        <v>325</v>
      </c>
      <c r="J90" s="24" t="s">
        <v>380</v>
      </c>
      <c r="K90" s="32" t="s">
        <v>26</v>
      </c>
      <c r="L90" s="23" t="s">
        <v>27</v>
      </c>
      <c r="M90" s="24" t="s">
        <v>398</v>
      </c>
      <c r="N90" s="32" t="s">
        <v>399</v>
      </c>
      <c r="O90" s="25" t="n">
        <v>42414</v>
      </c>
      <c r="P90" s="25" t="n">
        <v>42833</v>
      </c>
      <c r="Q90" s="24" t="s">
        <v>29</v>
      </c>
      <c r="R90" s="24"/>
      <c r="S90" s="49" t="s">
        <v>28</v>
      </c>
      <c r="T90" s="49"/>
      <c r="U90" s="33" t="n">
        <f aca="false">Tabela223[[#This Row],[DATA TÉRMINO]]-Tabela223[[#This Row],[DATA_ÍNICIO]]</f>
        <v>419</v>
      </c>
      <c r="V90" s="33" t="n">
        <f aca="false">INT(Tabela223[[#This Row],[DIAS]]/7)</f>
        <v>59</v>
      </c>
      <c r="W90" s="33" t="n">
        <f aca="false">INT(Tabela223[[#This Row],[semanas]]*12)</f>
        <v>708</v>
      </c>
      <c r="X90" s="48" t="n">
        <f aca="false">Tabela223[[#This Row],[Nº DE HORAS CERTIFICADO]]-34</f>
        <v>674</v>
      </c>
    </row>
    <row r="91" customFormat="false" ht="13.8" hidden="false" customHeight="false" outlineLevel="0" collapsed="false">
      <c r="A91" s="2"/>
      <c r="C91" s="23" t="n">
        <v>2016</v>
      </c>
      <c r="D91" s="23" t="n">
        <v>2</v>
      </c>
      <c r="E91" s="24" t="s">
        <v>96</v>
      </c>
      <c r="F91" s="24" t="s">
        <v>131</v>
      </c>
      <c r="G91" s="24" t="s">
        <v>539</v>
      </c>
      <c r="H91" s="24" t="s">
        <v>359</v>
      </c>
      <c r="I91" s="24" t="s">
        <v>131</v>
      </c>
      <c r="J91" s="24" t="s">
        <v>360</v>
      </c>
      <c r="K91" s="32" t="s">
        <v>26</v>
      </c>
      <c r="L91" s="23" t="s">
        <v>27</v>
      </c>
      <c r="M91" s="24" t="s">
        <v>398</v>
      </c>
      <c r="N91" s="32" t="s">
        <v>399</v>
      </c>
      <c r="O91" s="25" t="n">
        <v>42758</v>
      </c>
      <c r="P91" s="25" t="n">
        <v>42833</v>
      </c>
      <c r="Q91" s="24" t="s">
        <v>29</v>
      </c>
      <c r="R91" s="24"/>
      <c r="S91" s="49" t="s">
        <v>197</v>
      </c>
      <c r="T91" s="49"/>
      <c r="U91" s="33" t="n">
        <f aca="false">Tabela223[[#This Row],[DATA TÉRMINO]]-Tabela223[[#This Row],[DATA_ÍNICIO]]</f>
        <v>75</v>
      </c>
      <c r="V91" s="33" t="n">
        <f aca="false">INT(Tabela223[[#This Row],[DIAS]]/7)</f>
        <v>10</v>
      </c>
      <c r="W91" s="33" t="n">
        <f aca="false">INT(Tabela223[[#This Row],[semanas]]*12)</f>
        <v>120</v>
      </c>
      <c r="X91" s="48" t="n">
        <f aca="false">Tabela223[[#This Row],[Nº DE HORAS CERTIFICADO]]-34</f>
        <v>86</v>
      </c>
    </row>
    <row r="92" customFormat="false" ht="13.8" hidden="false" customHeight="false" outlineLevel="0" collapsed="false">
      <c r="A92" s="2"/>
      <c r="C92" s="23" t="n">
        <v>2016</v>
      </c>
      <c r="D92" s="23" t="n">
        <v>2</v>
      </c>
      <c r="E92" s="24" t="s">
        <v>96</v>
      </c>
      <c r="F92" s="24" t="s">
        <v>131</v>
      </c>
      <c r="G92" s="24" t="s">
        <v>540</v>
      </c>
      <c r="H92" s="24" t="s">
        <v>359</v>
      </c>
      <c r="I92" s="24" t="s">
        <v>131</v>
      </c>
      <c r="J92" s="24" t="s">
        <v>360</v>
      </c>
      <c r="K92" s="32" t="s">
        <v>26</v>
      </c>
      <c r="L92" s="23" t="s">
        <v>27</v>
      </c>
      <c r="M92" s="24" t="s">
        <v>398</v>
      </c>
      <c r="N92" s="32" t="s">
        <v>399</v>
      </c>
      <c r="O92" s="25" t="n">
        <v>42758</v>
      </c>
      <c r="P92" s="25" t="n">
        <v>42833</v>
      </c>
      <c r="Q92" s="24" t="s">
        <v>29</v>
      </c>
      <c r="R92" s="24"/>
      <c r="S92" s="49" t="s">
        <v>197</v>
      </c>
      <c r="T92" s="49"/>
      <c r="U92" s="33" t="n">
        <f aca="false">Tabela223[[#This Row],[DATA TÉRMINO]]-Tabela223[[#This Row],[DATA_ÍNICIO]]</f>
        <v>75</v>
      </c>
      <c r="V92" s="33" t="n">
        <f aca="false">INT(Tabela223[[#This Row],[DIAS]]/7)</f>
        <v>10</v>
      </c>
      <c r="W92" s="33" t="n">
        <f aca="false">INT(Tabela223[[#This Row],[semanas]]*12)</f>
        <v>120</v>
      </c>
      <c r="X92" s="48" t="n">
        <f aca="false">Tabela223[[#This Row],[Nº DE HORAS CERTIFICADO]]-34</f>
        <v>86</v>
      </c>
    </row>
    <row r="93" customFormat="false" ht="13.8" hidden="false" customHeight="false" outlineLevel="0" collapsed="false">
      <c r="A93" s="2"/>
      <c r="C93" s="23" t="n">
        <v>2016</v>
      </c>
      <c r="D93" s="23" t="n">
        <v>2</v>
      </c>
      <c r="E93" s="24" t="s">
        <v>96</v>
      </c>
      <c r="F93" s="24" t="s">
        <v>131</v>
      </c>
      <c r="G93" s="24" t="s">
        <v>541</v>
      </c>
      <c r="H93" s="24" t="s">
        <v>359</v>
      </c>
      <c r="I93" s="24" t="s">
        <v>131</v>
      </c>
      <c r="J93" s="24" t="s">
        <v>360</v>
      </c>
      <c r="K93" s="32" t="s">
        <v>26</v>
      </c>
      <c r="L93" s="23" t="s">
        <v>27</v>
      </c>
      <c r="M93" s="24" t="s">
        <v>398</v>
      </c>
      <c r="N93" s="32" t="s">
        <v>399</v>
      </c>
      <c r="O93" s="25" t="n">
        <v>42758</v>
      </c>
      <c r="P93" s="25" t="n">
        <v>42833</v>
      </c>
      <c r="Q93" s="24" t="s">
        <v>29</v>
      </c>
      <c r="R93" s="24"/>
      <c r="S93" s="49" t="s">
        <v>197</v>
      </c>
      <c r="T93" s="49"/>
      <c r="U93" s="33" t="n">
        <f aca="false">Tabela223[[#This Row],[DATA TÉRMINO]]-Tabela223[[#This Row],[DATA_ÍNICIO]]</f>
        <v>75</v>
      </c>
      <c r="V93" s="33" t="n">
        <f aca="false">INT(Tabela223[[#This Row],[DIAS]]/7)</f>
        <v>10</v>
      </c>
      <c r="W93" s="33" t="n">
        <f aca="false">INT(Tabela223[[#This Row],[semanas]]*12)</f>
        <v>120</v>
      </c>
      <c r="X93" s="48" t="n">
        <f aca="false">Tabela223[[#This Row],[Nº DE HORAS CERTIFICADO]]-34</f>
        <v>86</v>
      </c>
    </row>
    <row r="94" customFormat="false" ht="13.8" hidden="false" customHeight="false" outlineLevel="0" collapsed="false">
      <c r="A94" s="2"/>
      <c r="C94" s="23" t="n">
        <v>2016</v>
      </c>
      <c r="D94" s="23" t="n">
        <v>2</v>
      </c>
      <c r="E94" s="24" t="s">
        <v>96</v>
      </c>
      <c r="F94" s="24" t="s">
        <v>131</v>
      </c>
      <c r="G94" s="24" t="s">
        <v>542</v>
      </c>
      <c r="H94" s="24" t="s">
        <v>359</v>
      </c>
      <c r="I94" s="24" t="s">
        <v>131</v>
      </c>
      <c r="J94" s="24" t="s">
        <v>360</v>
      </c>
      <c r="K94" s="32" t="s">
        <v>26</v>
      </c>
      <c r="L94" s="23" t="s">
        <v>27</v>
      </c>
      <c r="M94" s="24" t="s">
        <v>398</v>
      </c>
      <c r="N94" s="32" t="s">
        <v>399</v>
      </c>
      <c r="O94" s="25" t="n">
        <v>42758</v>
      </c>
      <c r="P94" s="25" t="n">
        <v>42833</v>
      </c>
      <c r="Q94" s="24" t="s">
        <v>29</v>
      </c>
      <c r="R94" s="24"/>
      <c r="S94" s="49" t="s">
        <v>197</v>
      </c>
      <c r="T94" s="49"/>
      <c r="U94" s="33" t="n">
        <f aca="false">Tabela223[[#This Row],[DATA TÉRMINO]]-Tabela223[[#This Row],[DATA_ÍNICIO]]</f>
        <v>75</v>
      </c>
      <c r="V94" s="33" t="n">
        <f aca="false">INT(Tabela223[[#This Row],[DIAS]]/7)</f>
        <v>10</v>
      </c>
      <c r="W94" s="33" t="n">
        <f aca="false">INT(Tabela223[[#This Row],[semanas]]*12)</f>
        <v>120</v>
      </c>
      <c r="X94" s="48" t="n">
        <f aca="false">Tabela223[[#This Row],[Nº DE HORAS CERTIFICADO]]-34</f>
        <v>86</v>
      </c>
    </row>
    <row r="95" customFormat="false" ht="13.8" hidden="false" customHeight="false" outlineLevel="0" collapsed="false">
      <c r="A95" s="2"/>
      <c r="C95" s="23" t="n">
        <v>2016</v>
      </c>
      <c r="D95" s="23" t="n">
        <v>2</v>
      </c>
      <c r="E95" s="24" t="s">
        <v>96</v>
      </c>
      <c r="F95" s="24" t="s">
        <v>131</v>
      </c>
      <c r="G95" s="24" t="s">
        <v>543</v>
      </c>
      <c r="H95" s="24" t="s">
        <v>359</v>
      </c>
      <c r="I95" s="24" t="s">
        <v>131</v>
      </c>
      <c r="J95" s="24" t="s">
        <v>360</v>
      </c>
      <c r="K95" s="32" t="s">
        <v>26</v>
      </c>
      <c r="L95" s="23" t="s">
        <v>27</v>
      </c>
      <c r="M95" s="24" t="s">
        <v>398</v>
      </c>
      <c r="N95" s="32" t="s">
        <v>399</v>
      </c>
      <c r="O95" s="25" t="n">
        <v>42758</v>
      </c>
      <c r="P95" s="25" t="n">
        <v>42833</v>
      </c>
      <c r="Q95" s="24" t="s">
        <v>29</v>
      </c>
      <c r="R95" s="24"/>
      <c r="S95" s="49" t="s">
        <v>197</v>
      </c>
      <c r="T95" s="49"/>
      <c r="U95" s="33" t="n">
        <f aca="false">Tabela223[[#This Row],[DATA TÉRMINO]]-Tabela223[[#This Row],[DATA_ÍNICIO]]</f>
        <v>75</v>
      </c>
      <c r="V95" s="33" t="n">
        <f aca="false">INT(Tabela223[[#This Row],[DIAS]]/7)</f>
        <v>10</v>
      </c>
      <c r="W95" s="33" t="n">
        <f aca="false">INT(Tabela223[[#This Row],[semanas]]*12)</f>
        <v>120</v>
      </c>
      <c r="X95" s="48" t="n">
        <f aca="false">Tabela223[[#This Row],[Nº DE HORAS CERTIFICADO]]-34</f>
        <v>86</v>
      </c>
    </row>
    <row r="96" customFormat="false" ht="13.8" hidden="false" customHeight="false" outlineLevel="0" collapsed="false">
      <c r="A96" s="2"/>
      <c r="C96" s="23" t="n">
        <v>2016</v>
      </c>
      <c r="D96" s="23" t="n">
        <v>2</v>
      </c>
      <c r="E96" s="24" t="s">
        <v>96</v>
      </c>
      <c r="F96" s="24" t="s">
        <v>131</v>
      </c>
      <c r="G96" s="24" t="s">
        <v>544</v>
      </c>
      <c r="H96" s="24" t="s">
        <v>359</v>
      </c>
      <c r="I96" s="24" t="s">
        <v>131</v>
      </c>
      <c r="J96" s="24" t="s">
        <v>360</v>
      </c>
      <c r="K96" s="32" t="s">
        <v>26</v>
      </c>
      <c r="L96" s="23" t="s">
        <v>27</v>
      </c>
      <c r="M96" s="24" t="s">
        <v>398</v>
      </c>
      <c r="N96" s="32" t="s">
        <v>399</v>
      </c>
      <c r="O96" s="25" t="n">
        <v>42758</v>
      </c>
      <c r="P96" s="25" t="n">
        <v>42833</v>
      </c>
      <c r="Q96" s="24" t="s">
        <v>29</v>
      </c>
      <c r="R96" s="24"/>
      <c r="S96" s="49" t="s">
        <v>197</v>
      </c>
      <c r="T96" s="49"/>
      <c r="U96" s="33" t="n">
        <f aca="false">Tabela223[[#This Row],[DATA TÉRMINO]]-Tabela223[[#This Row],[DATA_ÍNICIO]]</f>
        <v>75</v>
      </c>
      <c r="V96" s="33" t="n">
        <f aca="false">INT(Tabela223[[#This Row],[DIAS]]/7)</f>
        <v>10</v>
      </c>
      <c r="W96" s="33" t="n">
        <f aca="false">INT(Tabela223[[#This Row],[semanas]]*12)</f>
        <v>120</v>
      </c>
      <c r="X96" s="48" t="n">
        <f aca="false">Tabela223[[#This Row],[Nº DE HORAS CERTIFICADO]]-34</f>
        <v>86</v>
      </c>
    </row>
    <row r="97" customFormat="false" ht="13.8" hidden="false" customHeight="false" outlineLevel="0" collapsed="false">
      <c r="A97" s="2"/>
      <c r="C97" s="23" t="n">
        <v>2016</v>
      </c>
      <c r="D97" s="23" t="n">
        <v>2</v>
      </c>
      <c r="E97" s="24" t="s">
        <v>96</v>
      </c>
      <c r="F97" s="24" t="s">
        <v>131</v>
      </c>
      <c r="G97" s="24" t="s">
        <v>545</v>
      </c>
      <c r="H97" s="24" t="s">
        <v>359</v>
      </c>
      <c r="I97" s="24" t="s">
        <v>131</v>
      </c>
      <c r="J97" s="24" t="s">
        <v>360</v>
      </c>
      <c r="K97" s="32" t="s">
        <v>26</v>
      </c>
      <c r="L97" s="23" t="s">
        <v>27</v>
      </c>
      <c r="M97" s="24" t="s">
        <v>398</v>
      </c>
      <c r="N97" s="32" t="s">
        <v>399</v>
      </c>
      <c r="O97" s="25" t="n">
        <v>42758</v>
      </c>
      <c r="P97" s="25" t="n">
        <v>42833</v>
      </c>
      <c r="Q97" s="24" t="s">
        <v>29</v>
      </c>
      <c r="R97" s="24"/>
      <c r="S97" s="49" t="s">
        <v>197</v>
      </c>
      <c r="T97" s="49"/>
      <c r="U97" s="33" t="n">
        <f aca="false">Tabela223[[#This Row],[DATA TÉRMINO]]-Tabela223[[#This Row],[DATA_ÍNICIO]]</f>
        <v>75</v>
      </c>
      <c r="V97" s="33" t="n">
        <f aca="false">INT(Tabela223[[#This Row],[DIAS]]/7)</f>
        <v>10</v>
      </c>
      <c r="W97" s="33" t="n">
        <f aca="false">INT(Tabela223[[#This Row],[semanas]]*12)</f>
        <v>120</v>
      </c>
      <c r="X97" s="48" t="n">
        <f aca="false">Tabela223[[#This Row],[Nº DE HORAS CERTIFICADO]]-34</f>
        <v>86</v>
      </c>
    </row>
    <row r="98" customFormat="false" ht="13.8" hidden="false" customHeight="false" outlineLevel="0" collapsed="false">
      <c r="A98" s="2"/>
      <c r="C98" s="23" t="n">
        <v>2016</v>
      </c>
      <c r="D98" s="23" t="n">
        <v>2</v>
      </c>
      <c r="E98" s="24" t="s">
        <v>135</v>
      </c>
      <c r="F98" s="24" t="s">
        <v>136</v>
      </c>
      <c r="G98" s="24" t="s">
        <v>366</v>
      </c>
      <c r="H98" s="24" t="s">
        <v>367</v>
      </c>
      <c r="I98" s="24" t="s">
        <v>136</v>
      </c>
      <c r="J98" s="24" t="s">
        <v>368</v>
      </c>
      <c r="K98" s="32" t="s">
        <v>26</v>
      </c>
      <c r="L98" s="23" t="s">
        <v>27</v>
      </c>
      <c r="M98" s="24" t="s">
        <v>398</v>
      </c>
      <c r="N98" s="32" t="s">
        <v>399</v>
      </c>
      <c r="O98" s="25" t="n">
        <v>42748</v>
      </c>
      <c r="P98" s="25" t="n">
        <v>42833</v>
      </c>
      <c r="Q98" s="24" t="s">
        <v>29</v>
      </c>
      <c r="R98" s="31"/>
      <c r="S98" s="49" t="s">
        <v>28</v>
      </c>
      <c r="T98" s="24" t="s">
        <v>546</v>
      </c>
      <c r="U98" s="33" t="n">
        <f aca="false">Tabela223[[#This Row],[DATA TÉRMINO]]-Tabela223[[#This Row],[DATA_ÍNICIO]]</f>
        <v>85</v>
      </c>
      <c r="V98" s="33" t="n">
        <f aca="false">INT(Tabela223[[#This Row],[DIAS]]/7)</f>
        <v>12</v>
      </c>
      <c r="W98" s="33" t="n">
        <f aca="false">INT(Tabela223[[#This Row],[semanas]]*12)</f>
        <v>144</v>
      </c>
      <c r="X98" s="48" t="n">
        <f aca="false">Tabela223[[#This Row],[Nº DE HORAS CERTIFICADO]]-34</f>
        <v>110</v>
      </c>
    </row>
    <row r="99" customFormat="false" ht="13.8" hidden="false" customHeight="false" outlineLevel="0" collapsed="false">
      <c r="A99" s="2"/>
      <c r="C99" s="23" t="n">
        <v>2016</v>
      </c>
      <c r="D99" s="23" t="n">
        <v>2</v>
      </c>
      <c r="E99" s="24" t="s">
        <v>30</v>
      </c>
      <c r="F99" s="24" t="s">
        <v>31</v>
      </c>
      <c r="G99" s="24" t="s">
        <v>547</v>
      </c>
      <c r="H99" s="24" t="s">
        <v>548</v>
      </c>
      <c r="I99" s="24" t="s">
        <v>34</v>
      </c>
      <c r="J99" s="24" t="s">
        <v>448</v>
      </c>
      <c r="K99" s="32" t="s">
        <v>26</v>
      </c>
      <c r="L99" s="23" t="s">
        <v>27</v>
      </c>
      <c r="M99" s="24" t="s">
        <v>398</v>
      </c>
      <c r="N99" s="32" t="s">
        <v>399</v>
      </c>
      <c r="O99" s="25" t="n">
        <v>42768</v>
      </c>
      <c r="P99" s="25" t="n">
        <v>42833</v>
      </c>
      <c r="Q99" s="24" t="s">
        <v>29</v>
      </c>
      <c r="R99" s="24"/>
      <c r="S99" s="49"/>
      <c r="T99" s="49"/>
      <c r="U99" s="33" t="n">
        <f aca="false">Tabela223[[#This Row],[DATA TÉRMINO]]-Tabela223[[#This Row],[DATA_ÍNICIO]]</f>
        <v>65</v>
      </c>
      <c r="V99" s="33" t="n">
        <f aca="false">INT(Tabela223[[#This Row],[DIAS]]/7)</f>
        <v>9</v>
      </c>
      <c r="W99" s="33" t="n">
        <f aca="false">INT(Tabela223[[#This Row],[semanas]]*12)</f>
        <v>108</v>
      </c>
      <c r="X99" s="48" t="n">
        <f aca="false">Tabela223[[#This Row],[Nº DE HORAS CERTIFICADO]]-34</f>
        <v>74</v>
      </c>
    </row>
    <row r="100" customFormat="false" ht="13.8" hidden="false" customHeight="false" outlineLevel="0" collapsed="false">
      <c r="A100" s="2"/>
      <c r="C100" s="23" t="n">
        <v>2016</v>
      </c>
      <c r="D100" s="23" t="n">
        <v>2</v>
      </c>
      <c r="E100" s="24" t="s">
        <v>96</v>
      </c>
      <c r="F100" s="24" t="s">
        <v>131</v>
      </c>
      <c r="G100" s="24" t="s">
        <v>549</v>
      </c>
      <c r="H100" s="24" t="s">
        <v>318</v>
      </c>
      <c r="I100" s="24" t="s">
        <v>131</v>
      </c>
      <c r="J100" s="24" t="s">
        <v>519</v>
      </c>
      <c r="K100" s="32" t="s">
        <v>26</v>
      </c>
      <c r="L100" s="23" t="s">
        <v>27</v>
      </c>
      <c r="M100" s="24" t="s">
        <v>398</v>
      </c>
      <c r="N100" s="32" t="s">
        <v>399</v>
      </c>
      <c r="O100" s="25" t="n">
        <v>42714</v>
      </c>
      <c r="P100" s="25" t="n">
        <v>42833</v>
      </c>
      <c r="Q100" s="24" t="s">
        <v>29</v>
      </c>
      <c r="R100" s="24"/>
      <c r="S100" s="49" t="s">
        <v>197</v>
      </c>
      <c r="T100" s="49"/>
      <c r="U100" s="33" t="n">
        <f aca="false">Tabela223[[#This Row],[DATA TÉRMINO]]-Tabela223[[#This Row],[DATA_ÍNICIO]]</f>
        <v>119</v>
      </c>
      <c r="V100" s="33" t="n">
        <f aca="false">INT(Tabela223[[#This Row],[DIAS]]/7)</f>
        <v>17</v>
      </c>
      <c r="W100" s="33" t="n">
        <f aca="false">INT(Tabela223[[#This Row],[semanas]]*12)</f>
        <v>204</v>
      </c>
      <c r="X100" s="48" t="n">
        <f aca="false">Tabela223[[#This Row],[Nº DE HORAS CERTIFICADO]]-34</f>
        <v>170</v>
      </c>
    </row>
    <row r="101" customFormat="false" ht="13.8" hidden="false" customHeight="false" outlineLevel="0" collapsed="false">
      <c r="A101" s="2"/>
      <c r="C101" s="23" t="n">
        <v>2016</v>
      </c>
      <c r="D101" s="23" t="n">
        <v>2</v>
      </c>
      <c r="E101" s="24" t="s">
        <v>96</v>
      </c>
      <c r="F101" s="24" t="s">
        <v>131</v>
      </c>
      <c r="G101" s="24" t="s">
        <v>550</v>
      </c>
      <c r="H101" s="24" t="s">
        <v>318</v>
      </c>
      <c r="I101" s="24" t="s">
        <v>131</v>
      </c>
      <c r="J101" s="24" t="s">
        <v>519</v>
      </c>
      <c r="K101" s="32" t="s">
        <v>26</v>
      </c>
      <c r="L101" s="23" t="s">
        <v>27</v>
      </c>
      <c r="M101" s="24" t="s">
        <v>398</v>
      </c>
      <c r="N101" s="32" t="s">
        <v>399</v>
      </c>
      <c r="O101" s="25" t="n">
        <v>42714</v>
      </c>
      <c r="P101" s="25" t="n">
        <v>42833</v>
      </c>
      <c r="Q101" s="24" t="s">
        <v>29</v>
      </c>
      <c r="R101" s="24"/>
      <c r="S101" s="49" t="s">
        <v>28</v>
      </c>
      <c r="T101" s="49"/>
      <c r="U101" s="33" t="n">
        <f aca="false">Tabela223[[#This Row],[DATA TÉRMINO]]-Tabela223[[#This Row],[DATA_ÍNICIO]]</f>
        <v>119</v>
      </c>
      <c r="V101" s="33" t="n">
        <f aca="false">INT(Tabela223[[#This Row],[DIAS]]/7)</f>
        <v>17</v>
      </c>
      <c r="W101" s="33" t="n">
        <f aca="false">INT(Tabela223[[#This Row],[semanas]]*12)</f>
        <v>204</v>
      </c>
      <c r="X101" s="48" t="n">
        <f aca="false">Tabela223[[#This Row],[Nº DE HORAS CERTIFICADO]]-34</f>
        <v>170</v>
      </c>
    </row>
    <row r="102" customFormat="false" ht="13.8" hidden="false" customHeight="false" outlineLevel="0" collapsed="false">
      <c r="A102" s="2"/>
      <c r="C102" s="23" t="n">
        <v>2016</v>
      </c>
      <c r="D102" s="23" t="n">
        <v>2</v>
      </c>
      <c r="E102" s="24" t="s">
        <v>96</v>
      </c>
      <c r="F102" s="24" t="s">
        <v>131</v>
      </c>
      <c r="G102" s="24" t="s">
        <v>198</v>
      </c>
      <c r="H102" s="24" t="s">
        <v>199</v>
      </c>
      <c r="I102" s="24" t="s">
        <v>131</v>
      </c>
      <c r="J102" s="24" t="s">
        <v>200</v>
      </c>
      <c r="K102" s="32" t="s">
        <v>26</v>
      </c>
      <c r="L102" s="23" t="s">
        <v>27</v>
      </c>
      <c r="M102" s="24" t="s">
        <v>398</v>
      </c>
      <c r="N102" s="32" t="s">
        <v>399</v>
      </c>
      <c r="O102" s="25" t="n">
        <v>42795</v>
      </c>
      <c r="P102" s="25" t="n">
        <v>42833</v>
      </c>
      <c r="Q102" s="24" t="s">
        <v>29</v>
      </c>
      <c r="R102" s="24"/>
      <c r="S102" s="49" t="s">
        <v>28</v>
      </c>
      <c r="T102" s="49"/>
      <c r="U102" s="33" t="n">
        <f aca="false">Tabela223[[#This Row],[DATA TÉRMINO]]-Tabela223[[#This Row],[DATA_ÍNICIO]]</f>
        <v>38</v>
      </c>
      <c r="V102" s="33" t="n">
        <f aca="false">INT(Tabela223[[#This Row],[DIAS]]/7)</f>
        <v>5</v>
      </c>
      <c r="W102" s="33" t="n">
        <f aca="false">INT(Tabela223[[#This Row],[semanas]]*12)</f>
        <v>60</v>
      </c>
      <c r="X102" s="48" t="n">
        <f aca="false">Tabela223[[#This Row],[Nº DE HORAS CERTIFICADO]]-34</f>
        <v>26</v>
      </c>
    </row>
    <row r="103" customFormat="false" ht="13.8" hidden="false" customHeight="false" outlineLevel="0" collapsed="false">
      <c r="A103" s="2"/>
      <c r="C103" s="23" t="n">
        <v>2016</v>
      </c>
      <c r="D103" s="23" t="n">
        <v>2</v>
      </c>
      <c r="E103" s="24" t="s">
        <v>181</v>
      </c>
      <c r="F103" s="24" t="s">
        <v>325</v>
      </c>
      <c r="G103" s="24" t="s">
        <v>341</v>
      </c>
      <c r="H103" s="24" t="s">
        <v>342</v>
      </c>
      <c r="I103" s="24" t="s">
        <v>325</v>
      </c>
      <c r="J103" s="24" t="s">
        <v>343</v>
      </c>
      <c r="K103" s="32" t="s">
        <v>26</v>
      </c>
      <c r="L103" s="23" t="s">
        <v>27</v>
      </c>
      <c r="M103" s="24" t="s">
        <v>398</v>
      </c>
      <c r="N103" s="32" t="s">
        <v>399</v>
      </c>
      <c r="O103" s="25" t="n">
        <v>42795</v>
      </c>
      <c r="P103" s="25" t="n">
        <v>42833</v>
      </c>
      <c r="Q103" s="24" t="s">
        <v>29</v>
      </c>
      <c r="R103" s="24"/>
      <c r="S103" s="49"/>
      <c r="T103" s="49"/>
      <c r="U103" s="33" t="n">
        <f aca="false">Tabela223[[#This Row],[DATA TÉRMINO]]-Tabela223[[#This Row],[DATA_ÍNICIO]]</f>
        <v>38</v>
      </c>
      <c r="V103" s="33" t="n">
        <f aca="false">INT(Tabela223[[#This Row],[DIAS]]/7)</f>
        <v>5</v>
      </c>
      <c r="W103" s="33" t="n">
        <f aca="false">INT(Tabela223[[#This Row],[semanas]]*12)</f>
        <v>60</v>
      </c>
      <c r="X103" s="48" t="n">
        <f aca="false">Tabela223[[#This Row],[Nº DE HORAS CERTIFICADO]]-34</f>
        <v>26</v>
      </c>
    </row>
    <row r="104" customFormat="false" ht="13.8" hidden="false" customHeight="false" outlineLevel="0" collapsed="false">
      <c r="A104" s="2"/>
      <c r="C104" s="23" t="n">
        <v>2016</v>
      </c>
      <c r="D104" s="23" t="n">
        <v>2</v>
      </c>
      <c r="E104" s="24" t="s">
        <v>216</v>
      </c>
      <c r="F104" s="24" t="s">
        <v>182</v>
      </c>
      <c r="G104" s="24" t="s">
        <v>376</v>
      </c>
      <c r="H104" s="24" t="s">
        <v>377</v>
      </c>
      <c r="I104" s="24" t="s">
        <v>372</v>
      </c>
      <c r="J104" s="24" t="s">
        <v>375</v>
      </c>
      <c r="K104" s="32" t="s">
        <v>26</v>
      </c>
      <c r="L104" s="23" t="s">
        <v>27</v>
      </c>
      <c r="M104" s="74" t="s">
        <v>398</v>
      </c>
      <c r="N104" s="32" t="s">
        <v>399</v>
      </c>
      <c r="O104" s="25" t="n">
        <v>42795</v>
      </c>
      <c r="P104" s="25" t="n">
        <v>42833</v>
      </c>
      <c r="Q104" s="24" t="s">
        <v>29</v>
      </c>
      <c r="R104" s="24"/>
      <c r="S104" s="49"/>
      <c r="T104" s="49"/>
      <c r="U104" s="33" t="n">
        <f aca="false">Tabela223[[#This Row],[DATA TÉRMINO]]-Tabela223[[#This Row],[DATA_ÍNICIO]]</f>
        <v>38</v>
      </c>
      <c r="V104" s="33" t="n">
        <f aca="false">INT(Tabela223[[#This Row],[DIAS]]/7)</f>
        <v>5</v>
      </c>
      <c r="W104" s="33" t="n">
        <f aca="false">INT(Tabela223[[#This Row],[semanas]]*12)</f>
        <v>60</v>
      </c>
      <c r="X104" s="48" t="n">
        <f aca="false">Tabela223[[#This Row],[Nº DE HORAS CERTIFICADO]]-34</f>
        <v>26</v>
      </c>
    </row>
    <row r="105" customFormat="false" ht="15" hidden="false" customHeight="false" outlineLevel="0" collapsed="false">
      <c r="A105" s="2"/>
      <c r="C105" s="23" t="n">
        <v>2016</v>
      </c>
      <c r="D105" s="23" t="n">
        <v>2</v>
      </c>
      <c r="E105" s="24" t="s">
        <v>181</v>
      </c>
      <c r="F105" s="24" t="s">
        <v>182</v>
      </c>
      <c r="G105" s="75" t="s">
        <v>405</v>
      </c>
      <c r="H105" s="76" t="s">
        <v>551</v>
      </c>
      <c r="I105" s="24" t="s">
        <v>182</v>
      </c>
      <c r="J105" s="24" t="s">
        <v>552</v>
      </c>
      <c r="K105" s="32" t="s">
        <v>26</v>
      </c>
      <c r="L105" s="23" t="s">
        <v>27</v>
      </c>
      <c r="M105" s="74" t="s">
        <v>398</v>
      </c>
      <c r="N105" s="32" t="s">
        <v>399</v>
      </c>
      <c r="O105" s="25" t="n">
        <v>42684</v>
      </c>
      <c r="P105" s="25" t="n">
        <v>42833</v>
      </c>
      <c r="Q105" s="24" t="s">
        <v>29</v>
      </c>
      <c r="R105" s="24"/>
      <c r="S105" s="49" t="s">
        <v>28</v>
      </c>
      <c r="T105" s="49"/>
      <c r="U105" s="33"/>
      <c r="V105" s="33"/>
      <c r="W105" s="33"/>
    </row>
  </sheetData>
  <mergeCells count="63">
    <mergeCell ref="B2:AK4"/>
    <mergeCell ref="AL2:BA4"/>
    <mergeCell ref="BB2:BQ4"/>
    <mergeCell ref="BR2:CG4"/>
    <mergeCell ref="CH2:CW4"/>
    <mergeCell ref="CX2:DM4"/>
    <mergeCell ref="DN2:EC4"/>
    <mergeCell ref="ED2:ES4"/>
    <mergeCell ref="ET2:FI4"/>
    <mergeCell ref="FJ2:FY4"/>
    <mergeCell ref="FZ2:GO4"/>
    <mergeCell ref="GP2:HE4"/>
    <mergeCell ref="HF2:HU4"/>
    <mergeCell ref="HV2:IK4"/>
    <mergeCell ref="IL2:JA4"/>
    <mergeCell ref="JB2:JQ4"/>
    <mergeCell ref="JR2:KG4"/>
    <mergeCell ref="KH2:KW4"/>
    <mergeCell ref="KX2:LM4"/>
    <mergeCell ref="LN2:MC4"/>
    <mergeCell ref="MD2:MS4"/>
    <mergeCell ref="MT2:NI4"/>
    <mergeCell ref="NJ2:NY4"/>
    <mergeCell ref="NZ2:OO4"/>
    <mergeCell ref="OP2:PE4"/>
    <mergeCell ref="PF2:PU4"/>
    <mergeCell ref="PV2:QK4"/>
    <mergeCell ref="QL2:RA4"/>
    <mergeCell ref="RB2:RQ4"/>
    <mergeCell ref="RR2:SG4"/>
    <mergeCell ref="SH2:SW4"/>
    <mergeCell ref="SX2:TM4"/>
    <mergeCell ref="TN2:UC4"/>
    <mergeCell ref="UD2:US4"/>
    <mergeCell ref="UT2:VI4"/>
    <mergeCell ref="VJ2:VY4"/>
    <mergeCell ref="VZ2:WO4"/>
    <mergeCell ref="WP2:XE4"/>
    <mergeCell ref="XF2:XU4"/>
    <mergeCell ref="XV2:YK4"/>
    <mergeCell ref="YL2:ZA4"/>
    <mergeCell ref="ZB2:ZQ4"/>
    <mergeCell ref="ZR2:AAG4"/>
    <mergeCell ref="AAH2:AAW4"/>
    <mergeCell ref="AAX2:ABM4"/>
    <mergeCell ref="ABN2:ACC4"/>
    <mergeCell ref="ACD2:ACS4"/>
    <mergeCell ref="ACT2:ADI4"/>
    <mergeCell ref="ADJ2:ADY4"/>
    <mergeCell ref="ADZ2:AEO4"/>
    <mergeCell ref="AEP2:AFE4"/>
    <mergeCell ref="AFF2:AFU4"/>
    <mergeCell ref="AFV2:AGK4"/>
    <mergeCell ref="AGL2:AHA4"/>
    <mergeCell ref="AHB2:AHQ4"/>
    <mergeCell ref="AHR2:AIG4"/>
    <mergeCell ref="AIH2:AIW4"/>
    <mergeCell ref="AIX2:AJM4"/>
    <mergeCell ref="AJN2:AKC4"/>
    <mergeCell ref="AKD2:AKS4"/>
    <mergeCell ref="AKT2:ALI4"/>
    <mergeCell ref="ALJ2:ALY4"/>
    <mergeCell ref="ALZ2:AMH4"/>
  </mergeCells>
  <dataValidations count="3">
    <dataValidation allowBlank="true" operator="between" showDropDown="false" showErrorMessage="true" showInputMessage="true" sqref="Q6:Q105" type="list">
      <formula1>STATUS</formula1>
      <formula2>0</formula2>
    </dataValidation>
    <dataValidation allowBlank="true" operator="between" showDropDown="false" showErrorMessage="true" showInputMessage="true" sqref="M6:M105" type="list">
      <formula1>BOLSISTA</formula1>
      <formula2>0</formula2>
    </dataValidation>
    <dataValidation allowBlank="true" operator="between" showDropDown="false" showErrorMessage="true" showInputMessage="true" sqref="L6:L105" type="list">
      <formula1>PROGRAMA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3" min="3" style="0" width="33.41"/>
    <col collapsed="false" customWidth="true" hidden="false" outlineLevel="0" max="4" min="4" style="0" width="8.4"/>
    <col collapsed="false" customWidth="true" hidden="false" outlineLevel="0" max="5" min="5" style="0" width="10.99"/>
    <col collapsed="false" customWidth="true" hidden="false" outlineLevel="0" max="6" min="6" style="0" width="7.57"/>
    <col collapsed="false" customWidth="true" hidden="false" outlineLevel="0" max="7" min="7" style="0" width="22.43"/>
    <col collapsed="false" customWidth="true" hidden="false" outlineLevel="0" max="9" min="9" style="0" width="17.59"/>
    <col collapsed="false" customWidth="true" hidden="false" outlineLevel="0" max="13" min="13" style="0" width="21.71"/>
  </cols>
  <sheetData>
    <row r="1" customFormat="false" ht="15" hidden="false" customHeight="false" outlineLevel="0" collapsed="false">
      <c r="A1" s="0" t="s">
        <v>553</v>
      </c>
      <c r="C1" s="0" t="s">
        <v>554</v>
      </c>
      <c r="E1" s="0" t="s">
        <v>555</v>
      </c>
      <c r="G1" s="0" t="s">
        <v>13</v>
      </c>
      <c r="I1" s="0" t="s">
        <v>9</v>
      </c>
      <c r="K1" s="77" t="s">
        <v>556</v>
      </c>
      <c r="M1" s="78" t="s">
        <v>557</v>
      </c>
    </row>
    <row r="2" customFormat="false" ht="15" hidden="false" customHeight="false" outlineLevel="0" collapsed="false">
      <c r="A2" s="0" t="s">
        <v>558</v>
      </c>
      <c r="C2" s="0" t="s">
        <v>559</v>
      </c>
      <c r="E2" s="0" t="s">
        <v>28</v>
      </c>
      <c r="G2" s="0" t="s">
        <v>560</v>
      </c>
      <c r="I2" s="0" t="s">
        <v>561</v>
      </c>
      <c r="K2" s="0" t="n">
        <v>2007</v>
      </c>
      <c r="M2" s="0" t="s">
        <v>562</v>
      </c>
    </row>
    <row r="3" customFormat="false" ht="15" hidden="false" customHeight="false" outlineLevel="0" collapsed="false">
      <c r="A3" s="0" t="s">
        <v>233</v>
      </c>
      <c r="C3" s="0" t="s">
        <v>563</v>
      </c>
      <c r="E3" s="0" t="s">
        <v>398</v>
      </c>
      <c r="G3" s="0" t="s">
        <v>29</v>
      </c>
      <c r="I3" s="0" t="s">
        <v>564</v>
      </c>
      <c r="K3" s="0" t="n">
        <v>2008</v>
      </c>
      <c r="M3" s="0" t="s">
        <v>565</v>
      </c>
    </row>
    <row r="4" customFormat="false" ht="15" hidden="false" customHeight="false" outlineLevel="0" collapsed="false">
      <c r="A4" s="0" t="s">
        <v>47</v>
      </c>
      <c r="C4" s="0" t="s">
        <v>566</v>
      </c>
      <c r="G4" s="0" t="s">
        <v>66</v>
      </c>
      <c r="I4" s="0" t="s">
        <v>567</v>
      </c>
      <c r="K4" s="0" t="n">
        <v>2009</v>
      </c>
      <c r="M4" s="0" t="s">
        <v>568</v>
      </c>
    </row>
    <row r="5" customFormat="false" ht="15" hidden="false" customHeight="false" outlineLevel="0" collapsed="false">
      <c r="A5" s="0" t="s">
        <v>30</v>
      </c>
      <c r="C5" s="0" t="s">
        <v>569</v>
      </c>
      <c r="I5" s="0" t="s">
        <v>27</v>
      </c>
      <c r="K5" s="0" t="n">
        <v>2010</v>
      </c>
      <c r="M5" s="0" t="s">
        <v>570</v>
      </c>
    </row>
    <row r="6" customFormat="false" ht="15" hidden="false" customHeight="false" outlineLevel="0" collapsed="false">
      <c r="A6" s="0" t="s">
        <v>181</v>
      </c>
      <c r="C6" s="0" t="s">
        <v>571</v>
      </c>
      <c r="K6" s="0" t="n">
        <v>2011</v>
      </c>
      <c r="M6" s="0" t="s">
        <v>572</v>
      </c>
    </row>
    <row r="7" customFormat="false" ht="15" hidden="false" customHeight="false" outlineLevel="0" collapsed="false">
      <c r="A7" s="0" t="s">
        <v>216</v>
      </c>
      <c r="C7" s="0" t="s">
        <v>573</v>
      </c>
      <c r="K7" s="0" t="n">
        <v>2012</v>
      </c>
      <c r="M7" s="0" t="s">
        <v>574</v>
      </c>
    </row>
    <row r="8" customFormat="false" ht="15" hidden="false" customHeight="false" outlineLevel="0" collapsed="false">
      <c r="A8" s="0" t="s">
        <v>21</v>
      </c>
      <c r="C8" s="0" t="s">
        <v>575</v>
      </c>
      <c r="K8" s="0" t="n">
        <v>2013</v>
      </c>
      <c r="M8" s="0" t="s">
        <v>576</v>
      </c>
    </row>
    <row r="9" customFormat="false" ht="15" hidden="false" customHeight="false" outlineLevel="0" collapsed="false">
      <c r="A9" s="0" t="s">
        <v>42</v>
      </c>
      <c r="C9" s="0" t="s">
        <v>577</v>
      </c>
      <c r="K9" s="0" t="n">
        <v>2014</v>
      </c>
      <c r="M9" s="0" t="s">
        <v>578</v>
      </c>
    </row>
    <row r="10" customFormat="false" ht="15" hidden="false" customHeight="false" outlineLevel="0" collapsed="false">
      <c r="A10" s="0" t="s">
        <v>119</v>
      </c>
      <c r="C10" s="0" t="s">
        <v>579</v>
      </c>
      <c r="M10" s="0" t="s">
        <v>580</v>
      </c>
    </row>
    <row r="11" customFormat="false" ht="15" hidden="false" customHeight="false" outlineLevel="0" collapsed="false">
      <c r="A11" s="0" t="s">
        <v>135</v>
      </c>
      <c r="C11" s="0" t="s">
        <v>581</v>
      </c>
      <c r="M11" s="0" t="s">
        <v>582</v>
      </c>
    </row>
    <row r="12" customFormat="false" ht="15" hidden="false" customHeight="false" outlineLevel="0" collapsed="false">
      <c r="A12" s="0" t="s">
        <v>96</v>
      </c>
      <c r="C12" s="0" t="s">
        <v>583</v>
      </c>
      <c r="M12" s="0" t="s">
        <v>584</v>
      </c>
    </row>
    <row r="13" customFormat="false" ht="15" hidden="false" customHeight="false" outlineLevel="0" collapsed="false">
      <c r="C13" s="0" t="s">
        <v>585</v>
      </c>
      <c r="M13" s="0" t="s">
        <v>586</v>
      </c>
    </row>
    <row r="14" customFormat="false" ht="15" hidden="false" customHeight="false" outlineLevel="0" collapsed="false">
      <c r="C14" s="0" t="s">
        <v>587</v>
      </c>
    </row>
    <row r="15" customFormat="false" ht="15" hidden="false" customHeight="false" outlineLevel="0" collapsed="false">
      <c r="C15" s="0" t="s">
        <v>588</v>
      </c>
    </row>
    <row r="16" customFormat="false" ht="15" hidden="false" customHeight="false" outlineLevel="0" collapsed="false">
      <c r="C16" s="0" t="s">
        <v>589</v>
      </c>
    </row>
    <row r="17" customFormat="false" ht="15" hidden="false" customHeight="false" outlineLevel="0" collapsed="false">
      <c r="C17" s="0" t="s">
        <v>590</v>
      </c>
    </row>
    <row r="18" customFormat="false" ht="15" hidden="false" customHeight="false" outlineLevel="0" collapsed="false">
      <c r="C18" s="0" t="s">
        <v>591</v>
      </c>
    </row>
    <row r="19" customFormat="false" ht="15" hidden="false" customHeight="false" outlineLevel="0" collapsed="false">
      <c r="C19" s="0" t="s">
        <v>592</v>
      </c>
    </row>
    <row r="20" customFormat="false" ht="15" hidden="false" customHeight="false" outlineLevel="0" collapsed="false">
      <c r="C20" s="0" t="s">
        <v>593</v>
      </c>
    </row>
    <row r="21" customFormat="false" ht="15" hidden="false" customHeight="false" outlineLevel="0" collapsed="false">
      <c r="C21" s="0" t="s">
        <v>594</v>
      </c>
    </row>
    <row r="22" customFormat="false" ht="15" hidden="false" customHeight="false" outlineLevel="0" collapsed="false">
      <c r="C22" s="0" t="s">
        <v>595</v>
      </c>
    </row>
    <row r="23" customFormat="false" ht="15" hidden="false" customHeight="false" outlineLevel="0" collapsed="false">
      <c r="C23" s="0" t="s">
        <v>596</v>
      </c>
    </row>
    <row r="24" customFormat="false" ht="15" hidden="false" customHeight="false" outlineLevel="0" collapsed="false">
      <c r="C24" s="0" t="s">
        <v>597</v>
      </c>
    </row>
    <row r="25" customFormat="false" ht="15" hidden="false" customHeight="false" outlineLevel="0" collapsed="false">
      <c r="C25" s="0" t="s">
        <v>598</v>
      </c>
    </row>
    <row r="26" customFormat="false" ht="15" hidden="false" customHeight="false" outlineLevel="0" collapsed="false">
      <c r="C26" s="0" t="s">
        <v>599</v>
      </c>
    </row>
    <row r="27" customFormat="false" ht="15" hidden="false" customHeight="false" outlineLevel="0" collapsed="false">
      <c r="C27" s="0" t="s">
        <v>600</v>
      </c>
    </row>
    <row r="28" customFormat="false" ht="15" hidden="false" customHeight="false" outlineLevel="0" collapsed="false">
      <c r="C28" s="0" t="s">
        <v>601</v>
      </c>
    </row>
    <row r="29" customFormat="false" ht="15" hidden="false" customHeight="false" outlineLevel="0" collapsed="false">
      <c r="C29" s="0" t="s">
        <v>602</v>
      </c>
    </row>
    <row r="30" customFormat="false" ht="15" hidden="false" customHeight="false" outlineLevel="0" collapsed="false">
      <c r="C30" s="0" t="s">
        <v>603</v>
      </c>
    </row>
    <row r="31" customFormat="false" ht="15" hidden="false" customHeight="false" outlineLevel="0" collapsed="false">
      <c r="C31" s="0" t="s">
        <v>604</v>
      </c>
    </row>
    <row r="32" customFormat="false" ht="15" hidden="false" customHeight="false" outlineLevel="0" collapsed="false">
      <c r="C32" s="0" t="s">
        <v>605</v>
      </c>
    </row>
    <row r="33" customFormat="false" ht="15" hidden="false" customHeight="false" outlineLevel="0" collapsed="false">
      <c r="C33" s="0" t="s">
        <v>606</v>
      </c>
    </row>
    <row r="34" customFormat="false" ht="15" hidden="false" customHeight="false" outlineLevel="0" collapsed="false">
      <c r="C34" s="0" t="s">
        <v>607</v>
      </c>
    </row>
    <row r="35" customFormat="false" ht="15" hidden="false" customHeight="false" outlineLevel="0" collapsed="false">
      <c r="C35" s="0" t="s">
        <v>608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Aline Anjos da Rosa</dc:creator>
  <dc:description/>
  <dc:language>pt-BR</dc:language>
  <cp:lastModifiedBy/>
  <dcterms:modified xsi:type="dcterms:W3CDTF">2021-03-12T07:14:54Z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